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av-my.sharepoint.com/personal/kasandra_breadner_psav_com/Documents/Desktop/"/>
    </mc:Choice>
  </mc:AlternateContent>
  <xr:revisionPtr revIDLastSave="0" documentId="8_{758FFB94-CF63-4326-B684-C6F670622AD7}" xr6:coauthVersionLast="47" xr6:coauthVersionMax="47" xr10:uidLastSave="{00000000-0000-0000-0000-000000000000}"/>
  <workbookProtection workbookAlgorithmName="SHA-512" workbookHashValue="LgnjFwCzx1qMnafC7HBNXnid2jZXpzQANA98uNSiqZ8fA1CM/qCH0DwGJQxDVu8evu/7m2Ff0QLt6tagqYyfOQ==" workbookSaltValue="zt9QBQ6saOMQeG8B5fm3xA==" workbookSpinCount="100000" lockStructure="1"/>
  <bookViews>
    <workbookView xWindow="-120" yWindow="-120" windowWidth="38640" windowHeight="15720" xr2:uid="{00000000-000D-0000-FFFF-FFFF00000000}"/>
  </bookViews>
  <sheets>
    <sheet name="EXHIBITOR ORDER FORM" sheetId="1" r:id="rId1"/>
  </sheets>
  <definedNames>
    <definedName name="_xlnm._FilterDatabase" localSheetId="0" hidden="1">'EXHIBITOR ORDER FORM'!$A$69:$A$78</definedName>
    <definedName name="NETSPEC">'EXHIBITOR ORDER FORM'!$V$54</definedName>
    <definedName name="NETTECH">'EXHIBITOR ORDER FORM'!$V$53</definedName>
    <definedName name="_xlnm.Print_Area" localSheetId="0">'EXHIBITOR ORDER FORM'!$A$1:$N$110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R46" i="1"/>
  <c r="R39" i="1" l="1"/>
  <c r="R38" i="1"/>
  <c r="V32" i="1"/>
  <c r="K32" i="1" s="1"/>
  <c r="R47" i="1"/>
  <c r="V47" i="1"/>
  <c r="V45" i="1"/>
  <c r="K45" i="1" s="1"/>
  <c r="V44" i="1"/>
  <c r="V39" i="1"/>
  <c r="V38" i="1"/>
  <c r="X32" i="1"/>
  <c r="N38" i="1"/>
  <c r="X46" i="1"/>
  <c r="V46" i="1"/>
  <c r="N46" i="1"/>
  <c r="M46" i="1"/>
  <c r="K27" i="1"/>
  <c r="K26" i="1"/>
  <c r="X44" i="1"/>
  <c r="X47" i="1"/>
  <c r="X45" i="1"/>
  <c r="X39" i="1"/>
  <c r="X38" i="1"/>
  <c r="X34" i="1"/>
  <c r="X33" i="1"/>
  <c r="V34" i="1"/>
  <c r="K34" i="1" s="1"/>
  <c r="V33" i="1"/>
  <c r="K33" i="1" s="1"/>
  <c r="N39" i="1"/>
  <c r="N44" i="1"/>
  <c r="N47" i="1"/>
  <c r="N45" i="1"/>
  <c r="N34" i="1"/>
  <c r="N33" i="1"/>
  <c r="N32" i="1"/>
  <c r="N27" i="1"/>
  <c r="N26" i="1"/>
  <c r="K47" i="1" l="1"/>
  <c r="K46" i="1"/>
  <c r="V49" i="1"/>
  <c r="N49" i="1" s="1"/>
  <c r="K39" i="1"/>
  <c r="K38" i="1"/>
  <c r="K44" i="1"/>
  <c r="M44" i="1"/>
  <c r="L34" i="1" l="1"/>
  <c r="L27" i="1"/>
  <c r="L32" i="1"/>
  <c r="L33" i="1"/>
  <c r="L26" i="1"/>
  <c r="N53" i="1" l="1"/>
  <c r="M38" i="1"/>
  <c r="M45" i="1"/>
  <c r="M47" i="1"/>
  <c r="J26" i="1" l="1"/>
  <c r="M26" i="1" s="1"/>
  <c r="J34" i="1"/>
  <c r="M34" i="1" s="1"/>
  <c r="J32" i="1"/>
  <c r="M32" i="1" s="1"/>
  <c r="J27" i="1"/>
  <c r="M27" i="1" s="1"/>
  <c r="J33" i="1"/>
  <c r="M33" i="1" s="1"/>
  <c r="N48" i="1" l="1"/>
  <c r="N50" i="1" s="1"/>
  <c r="N51" i="1" l="1"/>
</calcChain>
</file>

<file path=xl/sharedStrings.xml><?xml version="1.0" encoding="utf-8"?>
<sst xmlns="http://schemas.openxmlformats.org/spreadsheetml/2006/main" count="115" uniqueCount="97">
  <si>
    <t>Ontario</t>
  </si>
  <si>
    <t>COMPANY:</t>
  </si>
  <si>
    <t>SHOW NAME:</t>
  </si>
  <si>
    <t>STREET:</t>
  </si>
  <si>
    <t>EVENT SPACE:</t>
  </si>
  <si>
    <t>CITY:</t>
  </si>
  <si>
    <t>BOOTH #:</t>
  </si>
  <si>
    <t>PROV / STATE:</t>
  </si>
  <si>
    <t>INSTALLATION DATE:</t>
  </si>
  <si>
    <t>TIME:</t>
  </si>
  <si>
    <t>POSTAL/ZIP:</t>
  </si>
  <si>
    <t>EXHIBIT START DATE:</t>
  </si>
  <si>
    <t>E-MAIL:</t>
  </si>
  <si>
    <t>EXHIBIT END DATE:</t>
  </si>
  <si>
    <t>PHONE:</t>
  </si>
  <si>
    <t>ORDERED BY:</t>
  </si>
  <si>
    <t>CONTACT ON-SITE:</t>
  </si>
  <si>
    <t>PO #:</t>
  </si>
  <si>
    <t>TAX #:</t>
  </si>
  <si>
    <t>CONTACT ON-SITE PHONE:</t>
  </si>
  <si>
    <t xml:space="preserve">Please carefully read the following terms &amp; conditions: </t>
  </si>
  <si>
    <t xml:space="preserve">Once form is completed in full, please email to the listed encore representative above. </t>
  </si>
  <si>
    <t>All prices are subject to applicable sales taxes. Additional Labour Charges may apply. Labour rates subject to change without notice during seasonal peaks.</t>
  </si>
  <si>
    <t>Once this request form is submitted, an Encore Representative will provide you an official work estimate document for review, signature &amp; payment details.</t>
  </si>
  <si>
    <t>QTY</t>
  </si>
  <si>
    <t>EQUIPMENT/SERVICE</t>
  </si>
  <si>
    <t>ADVANCE RATE</t>
  </si>
  <si>
    <t>SKU</t>
  </si>
  <si>
    <t>Cost</t>
  </si>
  <si>
    <t>Addt'l SKU</t>
  </si>
  <si>
    <t>Addt'l Cost</t>
  </si>
  <si>
    <t>Labour SKU</t>
  </si>
  <si>
    <t>Labour Rate</t>
  </si>
  <si>
    <t>Labour Unit</t>
  </si>
  <si>
    <t>Labour Hours</t>
  </si>
  <si>
    <t>WIRELESS SERVICES (SHOW RATES, UP TO 7 DAYS)</t>
  </si>
  <si>
    <t>RATE</t>
  </si>
  <si>
    <t>TOTAL</t>
  </si>
  <si>
    <t>Exhibitor Wireless Connect Basic (Max. 2 Activations per Item Ordered, Non Transferable)</t>
  </si>
  <si>
    <t>WIFI BASIC</t>
  </si>
  <si>
    <t>Exhibitor Wireless Connect Plus (Max. 2 Activations per Item Ordered, Non Transferable)</t>
  </si>
  <si>
    <t>WIFI PLUS</t>
  </si>
  <si>
    <t>NEED WIRELESS NETWORK PRINTING? PLEASE CONTACT US FOR DETAILS</t>
  </si>
  <si>
    <t>WIRED SERVICES (SHOW RATES, UP TO 7 DAYS, INSTALLATION INCLUDED)</t>
  </si>
  <si>
    <t>Exhibitor Single Wired Connect Basic (Max. 1 Device per Item Ordered, Non Transferable)</t>
  </si>
  <si>
    <t>WIRED BASIC</t>
  </si>
  <si>
    <t>NETTECH</t>
  </si>
  <si>
    <t>Exhibitor Single Wired Connect Plus (Max. 1 Device per Item Ordered, Non Transferable)</t>
  </si>
  <si>
    <t>WIRED PLUS</t>
  </si>
  <si>
    <t>Exhibitor Single Wired Connect Enhanced (Max. 1 Device per Item Ordered, Non Transferable)</t>
  </si>
  <si>
    <t>WIRED ENHANCED</t>
  </si>
  <si>
    <t>SUPPLYING YOUR OWN ROUTER? SEE OPTIONS BELOW. PLEASE CONTACT US TO ENSURE ACCURATE INSTALLATION.</t>
  </si>
  <si>
    <t>Exhibitor, Client Provided Router, w/Wired Enhanced Internet, 1 Static Private IP Lease (DHCP Reservation)</t>
  </si>
  <si>
    <t>EXHIBIT RTR PRIVATE</t>
  </si>
  <si>
    <t>Exhibitor, Client Provided Router, w/Wired Enhanced Internet, 1 Static Public IP Lease</t>
  </si>
  <si>
    <t>EXHIBIT RTR PUBLIC</t>
  </si>
  <si>
    <t>NETSPEC</t>
  </si>
  <si>
    <t>NEED UNDER CARPET INSTALLATION? PLEASE CONTACT US FOR DETAILS</t>
  </si>
  <si>
    <t>PLEASE CALL</t>
  </si>
  <si>
    <t>OTHER SPECIALITY SERVICES (SHOW RATES, UP TO 7 DAYS)</t>
  </si>
  <si>
    <t>POS Terminal Wireless Network Connection, DHCP IP</t>
  </si>
  <si>
    <t>WIFI POS</t>
  </si>
  <si>
    <t>VOIP Phone Line (EXCLUDES HANDSET)</t>
  </si>
  <si>
    <t>Static Private IP Reservation Request - per additional IP Address</t>
  </si>
  <si>
    <t>Static Public IP Request - per additional IP Address</t>
  </si>
  <si>
    <t>Equipment/Service</t>
  </si>
  <si>
    <t>Subtotal</t>
  </si>
  <si>
    <t>Labour</t>
  </si>
  <si>
    <t>LABOUR SUM</t>
  </si>
  <si>
    <t>Taxes</t>
  </si>
  <si>
    <t>TAXES</t>
  </si>
  <si>
    <t>TOTAL DUE</t>
  </si>
  <si>
    <t>PROVINCE</t>
  </si>
  <si>
    <t>PST</t>
  </si>
  <si>
    <t>GST or HST</t>
  </si>
  <si>
    <t>PAYMENT</t>
  </si>
  <si>
    <t>Newfoundland</t>
  </si>
  <si>
    <t>VISA</t>
  </si>
  <si>
    <t>New Brunswick</t>
  </si>
  <si>
    <t>MASTERCARD</t>
  </si>
  <si>
    <t>PEI</t>
  </si>
  <si>
    <t>AMEX</t>
  </si>
  <si>
    <t>Nova Scotia</t>
  </si>
  <si>
    <t>DINERS</t>
  </si>
  <si>
    <t>Quebec</t>
  </si>
  <si>
    <t>CHEQUE</t>
  </si>
  <si>
    <t>Manitoba</t>
  </si>
  <si>
    <t>Saskatchewan</t>
  </si>
  <si>
    <t>Alberta</t>
  </si>
  <si>
    <t>British Columbia</t>
  </si>
  <si>
    <t>DAYS</t>
  </si>
  <si>
    <t xml:space="preserve">Encore is a full-Service Event Experience Company. If there is anything additional that you may require beyond this list, please feel free to contact the encore representative listed above for a custom solution. </t>
  </si>
  <si>
    <t>Edmonton EXPO | 7515 118 Ave NW</t>
  </si>
  <si>
    <t xml:space="preserve">* Wired connection requests should be ordered at least 3 days before the move in day * </t>
  </si>
  <si>
    <t>65905</t>
  </si>
  <si>
    <t>29827</t>
  </si>
  <si>
    <t>26865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</si>
</sst>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&quot;$&quot;#,##0.00"/>
    <numFmt numFmtId="166" formatCode="0.0\ %"/>
    <numFmt numFmtId="167" formatCode="0.000\ %"/>
    <numFmt numFmtId="168" formatCode="&quot;$&quot;0.00;&quot;$&quot;\-0.00;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A1344"/>
      <name val="Calibri"/>
      <family val="2"/>
      <scheme val="minor"/>
    </font>
    <font>
      <sz val="11"/>
      <color indexed="9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1A1344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rgb="FF1A1344"/>
      <name val="Calibri"/>
      <family val="2"/>
      <scheme val="minor"/>
    </font>
    <font>
      <sz val="10"/>
      <name val="Arial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94">
    <xf numFmtId="0" fontId="0" fillId="0" borderId="0" xfId="0"/>
    <xf numFmtId="0" fontId="8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8" fillId="3" borderId="7" xfId="0" applyFont="1" applyFill="1" applyBorder="1"/>
    <xf numFmtId="0" fontId="9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5" fillId="3" borderId="0" xfId="0" applyFont="1" applyFill="1"/>
    <xf numFmtId="0" fontId="8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20" xfId="0" applyFont="1" applyFill="1" applyBorder="1"/>
    <xf numFmtId="0" fontId="4" fillId="0" borderId="0" xfId="0" applyFont="1" applyAlignment="1">
      <alignment horizontal="center" vertical="top" wrapText="1"/>
    </xf>
    <xf numFmtId="0" fontId="4" fillId="3" borderId="4" xfId="0" applyFont="1" applyFill="1" applyBorder="1" applyAlignment="1">
      <alignment vertical="top"/>
    </xf>
    <xf numFmtId="0" fontId="4" fillId="3" borderId="1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165" fontId="8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8" fontId="8" fillId="0" borderId="5" xfId="0" applyNumberFormat="1" applyFont="1" applyBorder="1"/>
    <xf numFmtId="0" fontId="8" fillId="0" borderId="5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top"/>
    </xf>
    <xf numFmtId="0" fontId="8" fillId="0" borderId="8" xfId="0" applyFont="1" applyBorder="1"/>
    <xf numFmtId="0" fontId="8" fillId="0" borderId="0" xfId="0" applyFont="1"/>
    <xf numFmtId="3" fontId="5" fillId="0" borderId="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8" fontId="8" fillId="0" borderId="12" xfId="0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8" fontId="11" fillId="0" borderId="0" xfId="0" applyNumberFormat="1" applyFont="1"/>
    <xf numFmtId="165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168" fontId="8" fillId="0" borderId="0" xfId="0" applyNumberFormat="1" applyFont="1"/>
    <xf numFmtId="165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16" fontId="5" fillId="0" borderId="0" xfId="0" applyNumberFormat="1" applyFont="1"/>
    <xf numFmtId="0" fontId="4" fillId="0" borderId="0" xfId="0" applyFont="1"/>
    <xf numFmtId="16" fontId="4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5" fontId="4" fillId="2" borderId="0" xfId="0" applyNumberFormat="1" applyFont="1" applyFill="1"/>
    <xf numFmtId="0" fontId="4" fillId="2" borderId="0" xfId="0" applyFont="1" applyFill="1" applyAlignment="1">
      <alignment horizontal="left"/>
    </xf>
    <xf numFmtId="166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/>
    <xf numFmtId="22" fontId="4" fillId="2" borderId="0" xfId="0" applyNumberFormat="1" applyFont="1" applyFill="1"/>
    <xf numFmtId="167" fontId="4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13" fillId="0" borderId="25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4" fillId="3" borderId="10" xfId="0" applyFont="1" applyFill="1" applyBorder="1" applyAlignment="1">
      <alignment vertical="top"/>
    </xf>
    <xf numFmtId="165" fontId="5" fillId="0" borderId="5" xfId="0" applyNumberFormat="1" applyFont="1" applyBorder="1" applyAlignment="1">
      <alignment horizontal="center" vertical="top"/>
    </xf>
    <xf numFmtId="0" fontId="8" fillId="0" borderId="25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horizontal="center" vertical="top"/>
    </xf>
    <xf numFmtId="0" fontId="8" fillId="0" borderId="27" xfId="0" applyFont="1" applyBorder="1" applyAlignment="1" applyProtection="1">
      <alignment horizontal="center"/>
      <protection locked="0"/>
    </xf>
    <xf numFmtId="1" fontId="14" fillId="4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0" fillId="4" borderId="0" xfId="0" applyFont="1" applyFill="1" applyAlignment="1">
      <alignment vertical="center" wrapText="1"/>
    </xf>
    <xf numFmtId="168" fontId="11" fillId="0" borderId="29" xfId="0" applyNumberFormat="1" applyFont="1" applyBorder="1"/>
    <xf numFmtId="168" fontId="11" fillId="0" borderId="30" xfId="0" applyNumberFormat="1" applyFont="1" applyBorder="1"/>
    <xf numFmtId="168" fontId="11" fillId="0" borderId="31" xfId="0" applyNumberFormat="1" applyFont="1" applyBorder="1"/>
    <xf numFmtId="168" fontId="8" fillId="0" borderId="32" xfId="0" applyNumberFormat="1" applyFont="1" applyBorder="1"/>
    <xf numFmtId="168" fontId="8" fillId="0" borderId="33" xfId="0" applyNumberFormat="1" applyFont="1" applyBorder="1"/>
    <xf numFmtId="0" fontId="15" fillId="0" borderId="0" xfId="0" applyFont="1" applyAlignment="1">
      <alignment vertical="center" wrapText="1"/>
    </xf>
    <xf numFmtId="0" fontId="9" fillId="3" borderId="0" xfId="0" applyFont="1" applyFill="1"/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5" fillId="3" borderId="34" xfId="0" applyFont="1" applyFill="1" applyBorder="1"/>
    <xf numFmtId="0" fontId="8" fillId="3" borderId="34" xfId="0" applyFont="1" applyFill="1" applyBorder="1"/>
    <xf numFmtId="0" fontId="8" fillId="3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7" fillId="3" borderId="24" xfId="0" applyFont="1" applyFill="1" applyBorder="1" applyAlignment="1">
      <alignment horizontal="left" vertical="center" indent="1"/>
    </xf>
    <xf numFmtId="0" fontId="17" fillId="3" borderId="26" xfId="0" applyFont="1" applyFill="1" applyBorder="1" applyAlignment="1">
      <alignment horizontal="left" vertical="center" indent="1"/>
    </xf>
    <xf numFmtId="0" fontId="8" fillId="0" borderId="37" xfId="0" applyFont="1" applyBorder="1" applyAlignment="1">
      <alignment horizontal="center"/>
    </xf>
    <xf numFmtId="165" fontId="8" fillId="0" borderId="37" xfId="0" applyNumberFormat="1" applyFont="1" applyBorder="1" applyAlignment="1">
      <alignment horizontal="center"/>
    </xf>
    <xf numFmtId="165" fontId="5" fillId="0" borderId="37" xfId="0" applyNumberFormat="1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68" fontId="8" fillId="0" borderId="37" xfId="0" applyNumberFormat="1" applyFont="1" applyBorder="1"/>
    <xf numFmtId="168" fontId="8" fillId="0" borderId="38" xfId="0" applyNumberFormat="1" applyFont="1" applyBorder="1"/>
    <xf numFmtId="0" fontId="6" fillId="4" borderId="0" xfId="0" applyFont="1" applyFill="1"/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vertical="center"/>
    </xf>
    <xf numFmtId="0" fontId="8" fillId="0" borderId="37" xfId="0" applyFont="1" applyBorder="1"/>
    <xf numFmtId="0" fontId="8" fillId="0" borderId="3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8" fillId="0" borderId="8" xfId="0" applyFont="1" applyBorder="1"/>
    <xf numFmtId="0" fontId="8" fillId="0" borderId="8" xfId="0" applyFont="1" applyBorder="1" applyAlignment="1">
      <alignment vertical="center"/>
    </xf>
    <xf numFmtId="165" fontId="8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8" fontId="8" fillId="0" borderId="8" xfId="0" applyNumberFormat="1" applyFont="1" applyBorder="1"/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168" fontId="8" fillId="0" borderId="40" xfId="0" applyNumberFormat="1" applyFont="1" applyBorder="1"/>
    <xf numFmtId="0" fontId="18" fillId="0" borderId="3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7" fillId="3" borderId="11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4" borderId="0" xfId="0" applyNumberFormat="1" applyFont="1" applyFill="1" applyAlignment="1">
      <alignment horizontal="center"/>
    </xf>
    <xf numFmtId="0" fontId="17" fillId="3" borderId="43" xfId="0" applyFont="1" applyFill="1" applyBorder="1" applyAlignment="1">
      <alignment horizontal="center" vertical="top"/>
    </xf>
    <xf numFmtId="0" fontId="8" fillId="0" borderId="26" xfId="0" applyFont="1" applyBorder="1" applyAlignment="1" applyProtection="1">
      <alignment horizontal="center"/>
      <protection locked="0"/>
    </xf>
    <xf numFmtId="1" fontId="5" fillId="0" borderId="12" xfId="0" applyNumberFormat="1" applyFont="1" applyBorder="1" applyAlignment="1">
      <alignment horizontal="center"/>
    </xf>
    <xf numFmtId="0" fontId="5" fillId="4" borderId="0" xfId="0" applyFont="1" applyFill="1" applyAlignment="1">
      <alignment horizontal="left"/>
    </xf>
    <xf numFmtId="49" fontId="5" fillId="4" borderId="0" xfId="0" applyNumberFormat="1" applyFont="1" applyFill="1" applyAlignment="1">
      <alignment horizontal="left"/>
    </xf>
    <xf numFmtId="165" fontId="5" fillId="4" borderId="0" xfId="0" applyNumberFormat="1" applyFont="1" applyFill="1" applyAlignment="1">
      <alignment horizontal="center" vertical="center"/>
    </xf>
    <xf numFmtId="2" fontId="5" fillId="4" borderId="0" xfId="1" applyNumberFormat="1" applyFont="1" applyFill="1" applyBorder="1" applyAlignment="1" applyProtection="1">
      <alignment horizontal="center"/>
    </xf>
    <xf numFmtId="0" fontId="5" fillId="4" borderId="0" xfId="0" applyFont="1" applyFill="1" applyAlignment="1">
      <alignment vertical="top"/>
    </xf>
    <xf numFmtId="49" fontId="5" fillId="4" borderId="0" xfId="0" applyNumberFormat="1" applyFont="1" applyFill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20" fontId="5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horizontal="center" vertical="center"/>
    </xf>
    <xf numFmtId="20" fontId="5" fillId="4" borderId="0" xfId="1" applyNumberFormat="1" applyFont="1" applyFill="1" applyBorder="1" applyAlignment="1" applyProtection="1">
      <alignment horizontal="center"/>
    </xf>
    <xf numFmtId="165" fontId="5" fillId="4" borderId="0" xfId="0" applyNumberFormat="1" applyFont="1" applyFill="1" applyAlignment="1">
      <alignment horizontal="center" wrapText="1"/>
    </xf>
    <xf numFmtId="165" fontId="5" fillId="4" borderId="0" xfId="0" applyNumberFormat="1" applyFont="1" applyFill="1" applyAlignment="1">
      <alignment horizontal="right"/>
    </xf>
    <xf numFmtId="164" fontId="5" fillId="4" borderId="0" xfId="2" applyFont="1" applyFill="1" applyBorder="1" applyAlignment="1" applyProtection="1">
      <alignment horizontal="center" wrapText="1"/>
    </xf>
    <xf numFmtId="164" fontId="5" fillId="4" borderId="0" xfId="2" applyFont="1" applyFill="1" applyAlignment="1" applyProtection="1">
      <alignment horizontal="center"/>
    </xf>
    <xf numFmtId="0" fontId="14" fillId="4" borderId="0" xfId="0" applyFont="1" applyFill="1"/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5" fillId="0" borderId="28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18" fillId="0" borderId="4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20" fontId="5" fillId="0" borderId="17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0" fillId="3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111125</xdr:rowOff>
    </xdr:from>
    <xdr:to>
      <xdr:col>2</xdr:col>
      <xdr:colOff>419735</xdr:colOff>
      <xdr:row>0</xdr:row>
      <xdr:rowOff>821488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1125"/>
          <a:ext cx="2429510" cy="717983"/>
        </a:xfrm>
        <a:prstGeom prst="rect">
          <a:avLst/>
        </a:prstGeom>
      </xdr:spPr>
    </xdr:pic>
    <xdr:clientData/>
  </xdr:twoCellAnchor>
  <xdr:twoCellAnchor>
    <xdr:from>
      <xdr:col>8</xdr:col>
      <xdr:colOff>962026</xdr:colOff>
      <xdr:row>0</xdr:row>
      <xdr:rowOff>133350</xdr:rowOff>
    </xdr:from>
    <xdr:to>
      <xdr:col>13</xdr:col>
      <xdr:colOff>828676</xdr:colOff>
      <xdr:row>1</xdr:row>
      <xdr:rowOff>0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7715251" y="133350"/>
          <a:ext cx="2571750" cy="723900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Encore Representative:</a:t>
          </a:r>
          <a:r>
            <a:rPr lang="en-US" sz="1050" baseline="0">
              <a:solidFill>
                <a:schemeClr val="bg1"/>
              </a:solidFill>
            </a:rPr>
            <a:t> 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Kasandra</a:t>
          </a:r>
          <a:r>
            <a:rPr lang="en-US" sz="1050" baseline="0">
              <a:solidFill>
                <a:schemeClr val="bg1"/>
              </a:solidFill>
            </a:rPr>
            <a:t> Breadner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kasandra.breadner@encoreglobal.com</a:t>
          </a:r>
          <a:br>
            <a:rPr lang="en-US" sz="1050">
              <a:solidFill>
                <a:schemeClr val="bg1"/>
              </a:solidFill>
            </a:rPr>
          </a:br>
          <a:r>
            <a:rPr lang="en-US" sz="1050">
              <a:solidFill>
                <a:schemeClr val="bg1"/>
              </a:solidFill>
            </a:rPr>
            <a:t>587-340-3432</a:t>
          </a:r>
        </a:p>
      </xdr:txBody>
    </xdr:sp>
    <xdr:clientData/>
  </xdr:twoCellAnchor>
  <xdr:twoCellAnchor>
    <xdr:from>
      <xdr:col>2</xdr:col>
      <xdr:colOff>1162051</xdr:colOff>
      <xdr:row>0</xdr:row>
      <xdr:rowOff>103094</xdr:rowOff>
    </xdr:from>
    <xdr:to>
      <xdr:col>8</xdr:col>
      <xdr:colOff>982981</xdr:colOff>
      <xdr:row>0</xdr:row>
      <xdr:rowOff>712694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3371851" y="103094"/>
          <a:ext cx="422148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</a:rPr>
            <a:t>Exhibitor Services - Internet</a:t>
          </a:r>
          <a:r>
            <a:rPr lang="en-US" sz="1800" baseline="0">
              <a:solidFill>
                <a:schemeClr val="bg1"/>
              </a:solidFill>
            </a:rPr>
            <a:t> Services</a:t>
          </a:r>
        </a:p>
        <a:p>
          <a:pPr algn="ctr"/>
          <a:endParaRPr lang="en-US" sz="1800" baseline="0">
            <a:solidFill>
              <a:schemeClr val="bg1"/>
            </a:solidFill>
          </a:endParaRPr>
        </a:p>
        <a:p>
          <a:pPr algn="ctr"/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152400</xdr:colOff>
      <xdr:row>57</xdr:row>
      <xdr:rowOff>66673</xdr:rowOff>
    </xdr:from>
    <xdr:to>
      <xdr:col>2</xdr:col>
      <xdr:colOff>1152525</xdr:colOff>
      <xdr:row>103</xdr:row>
      <xdr:rowOff>171448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B44432-02FF-476D-A6DB-85FD1C1C13D9}"/>
            </a:ext>
          </a:extLst>
        </xdr:cNvPr>
        <xdr:cNvSpPr txBox="1"/>
      </xdr:nvSpPr>
      <xdr:spPr>
        <a:xfrm>
          <a:off x="152400" y="11420473"/>
          <a:ext cx="33528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USAGE (up to 5mbps)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Browse occasionally during event. 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Usage is not integral to the event experience.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Checking email is for basic read/send only.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basic non-embedded video presentation, media pre-loaded; Video Collaboration - not recommended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1257300</xdr:colOff>
      <xdr:row>57</xdr:row>
      <xdr:rowOff>66673</xdr:rowOff>
    </xdr:from>
    <xdr:to>
      <xdr:col>8</xdr:col>
      <xdr:colOff>57150</xdr:colOff>
      <xdr:row>103</xdr:row>
      <xdr:rowOff>171448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5E1894-2513-45BC-9025-80C549C34867}"/>
            </a:ext>
          </a:extLst>
        </xdr:cNvPr>
        <xdr:cNvSpPr txBox="1"/>
      </xdr:nvSpPr>
      <xdr:spPr>
        <a:xfrm>
          <a:off x="3609975" y="11420473"/>
          <a:ext cx="32004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USAGE (up to 7mbps)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Anticipated to use social media, read/send email with attachments and/or use cloud services.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 usage limited to apps expected to have only minor updates throughout the event.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language translations, captioning, &amp; sign language interpretations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embedded videos, engagement tools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Zoom, Teams, WebEx etc.</a:t>
          </a:r>
        </a:p>
      </xdr:txBody>
    </xdr:sp>
    <xdr:clientData/>
  </xdr:twoCellAnchor>
  <xdr:twoCellAnchor>
    <xdr:from>
      <xdr:col>8</xdr:col>
      <xdr:colOff>171449</xdr:colOff>
      <xdr:row>57</xdr:row>
      <xdr:rowOff>57150</xdr:rowOff>
    </xdr:from>
    <xdr:to>
      <xdr:col>13</xdr:col>
      <xdr:colOff>666749</xdr:colOff>
      <xdr:row>103</xdr:row>
      <xdr:rowOff>161924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FE70323-B675-4754-B6B0-619F5C70E4EA}"/>
            </a:ext>
          </a:extLst>
        </xdr:cNvPr>
        <xdr:cNvSpPr txBox="1"/>
      </xdr:nvSpPr>
      <xdr:spPr>
        <a:xfrm>
          <a:off x="6924674" y="11410950"/>
          <a:ext cx="3200400" cy="2743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ENHANCED USAGE (up to 10mbps)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centric social media (Facebook, Instagram, TikTok, Snapchat).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Platforms with live interactivity (e.g. Chime Live from Encore).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Optimal if attendees are expected to be uploading and downloading large amounts of content over the internet.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Second screen event solutions may require a higher bandwidth allocation.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live downloads, live software demos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High-definition with sharing on Zoom, Teams, WebEx etc.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110"/>
  <sheetViews>
    <sheetView showGridLines="0" tabSelected="1" view="pageBreakPreview" zoomScaleNormal="100" zoomScaleSheetLayoutView="100" workbookViewId="0">
      <selection activeCell="I3" sqref="I3:N3"/>
    </sheetView>
  </sheetViews>
  <sheetFormatPr defaultColWidth="8.7109375" defaultRowHeight="15" x14ac:dyDescent="0.25"/>
  <cols>
    <col min="1" max="1" width="15.5703125" style="5" customWidth="1"/>
    <col min="2" max="2" width="19.7109375" style="5" bestFit="1" customWidth="1"/>
    <col min="3" max="3" width="20.42578125" style="5" customWidth="1"/>
    <col min="4" max="4" width="15.7109375" style="5" customWidth="1"/>
    <col min="5" max="5" width="5.28515625" style="5" customWidth="1"/>
    <col min="6" max="6" width="2.28515625" style="5" customWidth="1"/>
    <col min="7" max="7" width="22.28515625" style="5" customWidth="1"/>
    <col min="8" max="8" width="1.140625" style="5" hidden="1" customWidth="1"/>
    <col min="9" max="9" width="24.28515625" style="5" customWidth="1"/>
    <col min="10" max="10" width="14" style="5" hidden="1" customWidth="1"/>
    <col min="11" max="11" width="16.28515625" style="5" customWidth="1"/>
    <col min="12" max="12" width="6.85546875" style="5" hidden="1" customWidth="1"/>
    <col min="13" max="13" width="12.28515625" style="5" hidden="1" customWidth="1"/>
    <col min="14" max="14" width="12.7109375" style="5" customWidth="1"/>
    <col min="15" max="15" width="13.42578125" style="5" customWidth="1"/>
    <col min="16" max="16" width="26.7109375" style="5" customWidth="1"/>
    <col min="17" max="17" width="13.7109375" style="78" hidden="1" customWidth="1"/>
    <col min="18" max="18" width="0.28515625" style="6" hidden="1" customWidth="1"/>
    <col min="19" max="19" width="13.28515625" style="6" hidden="1" customWidth="1"/>
    <col min="20" max="20" width="18.140625" style="6" hidden="1" customWidth="1"/>
    <col min="21" max="21" width="0.42578125" style="6" hidden="1" customWidth="1"/>
    <col min="22" max="22" width="12.7109375" style="6" hidden="1" customWidth="1"/>
    <col min="23" max="23" width="1.7109375" style="6" hidden="1" customWidth="1"/>
    <col min="24" max="24" width="0.28515625" style="6" hidden="1" customWidth="1"/>
    <col min="25" max="25" width="16.140625" style="5" customWidth="1"/>
    <col min="26" max="26" width="40.28515625" style="5" customWidth="1"/>
    <col min="27" max="27" width="12" style="5" customWidth="1"/>
    <col min="28" max="28" width="6.85546875" style="5" customWidth="1"/>
    <col min="29" max="29" width="24.7109375" style="5" customWidth="1"/>
    <col min="30" max="16384" width="8.7109375" style="5"/>
  </cols>
  <sheetData>
    <row r="1" spans="1:31" ht="67.900000000000006" customHeight="1" x14ac:dyDescent="0.25">
      <c r="A1" s="2"/>
      <c r="B1" s="2"/>
      <c r="C1" s="3">
        <v>100</v>
      </c>
      <c r="D1" s="1" t="s">
        <v>0</v>
      </c>
      <c r="E1" s="4"/>
      <c r="F1" s="1">
        <v>1</v>
      </c>
      <c r="G1" s="154"/>
      <c r="H1" s="154"/>
      <c r="I1" s="154"/>
      <c r="J1" s="154"/>
      <c r="K1" s="155"/>
      <c r="L1" s="155"/>
      <c r="M1" s="155"/>
      <c r="N1" s="156"/>
      <c r="O1" s="37"/>
      <c r="P1" s="37"/>
      <c r="Q1" s="122"/>
      <c r="R1" s="36"/>
      <c r="S1" s="36"/>
      <c r="T1" s="36"/>
      <c r="U1" s="36"/>
      <c r="V1" s="36"/>
      <c r="W1" s="36"/>
      <c r="X1" s="36"/>
      <c r="Y1" s="37"/>
      <c r="Z1" s="37"/>
      <c r="AA1" s="37"/>
      <c r="AB1" s="37"/>
      <c r="AC1" s="37"/>
      <c r="AD1" s="37"/>
      <c r="AE1" s="37"/>
    </row>
    <row r="2" spans="1:31" ht="14.25" customHeight="1" thickBot="1" x14ac:dyDescent="0.3">
      <c r="A2" s="8"/>
      <c r="B2" s="72"/>
      <c r="C2" s="73"/>
      <c r="D2" s="74"/>
      <c r="E2" s="69"/>
      <c r="F2" s="70"/>
      <c r="G2" s="71"/>
      <c r="H2" s="71"/>
      <c r="I2" s="75"/>
      <c r="J2" s="75"/>
      <c r="K2" s="76"/>
      <c r="L2" s="76"/>
      <c r="M2" s="76"/>
      <c r="N2" s="77"/>
      <c r="O2" s="37"/>
      <c r="P2" s="37"/>
      <c r="Q2" s="122"/>
      <c r="R2" s="36"/>
      <c r="S2" s="36"/>
      <c r="T2" s="36"/>
      <c r="U2" s="36"/>
      <c r="V2" s="36"/>
      <c r="W2" s="36"/>
      <c r="X2" s="36"/>
      <c r="Y2" s="37"/>
      <c r="Z2" s="37"/>
      <c r="AA2" s="37"/>
      <c r="AB2" s="37"/>
      <c r="AC2" s="37"/>
      <c r="AD2" s="37"/>
      <c r="AE2" s="37"/>
    </row>
    <row r="3" spans="1:31" ht="14.25" customHeight="1" thickBot="1" x14ac:dyDescent="0.3">
      <c r="A3" s="83" t="s">
        <v>1</v>
      </c>
      <c r="B3" s="141"/>
      <c r="C3" s="142"/>
      <c r="D3" s="143"/>
      <c r="E3" s="7"/>
      <c r="F3" s="8"/>
      <c r="G3" s="83" t="s">
        <v>2</v>
      </c>
      <c r="I3" s="141"/>
      <c r="J3" s="142"/>
      <c r="K3" s="142"/>
      <c r="L3" s="142"/>
      <c r="M3" s="142"/>
      <c r="N3" s="143"/>
      <c r="O3" s="126"/>
      <c r="P3" s="126"/>
      <c r="Q3" s="122"/>
      <c r="R3" s="36"/>
      <c r="S3" s="36"/>
      <c r="T3" s="36"/>
      <c r="U3" s="36"/>
      <c r="V3" s="36"/>
      <c r="W3" s="36"/>
      <c r="X3" s="36"/>
      <c r="Y3" s="37"/>
      <c r="Z3" s="37"/>
      <c r="AA3" s="37"/>
      <c r="AB3" s="37"/>
      <c r="AC3" s="37"/>
      <c r="AD3" s="37"/>
      <c r="AE3" s="37"/>
    </row>
    <row r="4" spans="1:31" ht="14.25" customHeight="1" thickBot="1" x14ac:dyDescent="0.3">
      <c r="A4" s="83" t="s">
        <v>3</v>
      </c>
      <c r="B4" s="141"/>
      <c r="C4" s="142"/>
      <c r="D4" s="143"/>
      <c r="E4" s="7"/>
      <c r="F4" s="8"/>
      <c r="G4" s="83" t="s">
        <v>4</v>
      </c>
      <c r="I4" s="176" t="s">
        <v>92</v>
      </c>
      <c r="J4" s="177"/>
      <c r="K4" s="177"/>
      <c r="L4" s="177"/>
      <c r="M4" s="177"/>
      <c r="N4" s="178"/>
      <c r="O4" s="126"/>
      <c r="P4" s="126"/>
      <c r="Q4" s="122"/>
      <c r="R4" s="36"/>
      <c r="S4" s="36"/>
      <c r="T4" s="36"/>
      <c r="U4" s="36"/>
      <c r="V4" s="36"/>
      <c r="W4" s="36"/>
      <c r="X4" s="36"/>
      <c r="Y4" s="37"/>
      <c r="Z4" s="37"/>
      <c r="AA4" s="37"/>
      <c r="AB4" s="37"/>
      <c r="AC4" s="37"/>
      <c r="AD4" s="37"/>
      <c r="AE4" s="37"/>
    </row>
    <row r="5" spans="1:31" ht="14.25" customHeight="1" thickBot="1" x14ac:dyDescent="0.3">
      <c r="A5" s="83" t="s">
        <v>5</v>
      </c>
      <c r="B5" s="151"/>
      <c r="C5" s="152"/>
      <c r="D5" s="153"/>
      <c r="E5" s="7"/>
      <c r="F5" s="8"/>
      <c r="G5" s="83" t="s">
        <v>6</v>
      </c>
      <c r="I5" s="141"/>
      <c r="J5" s="142"/>
      <c r="K5" s="179"/>
      <c r="L5" s="179"/>
      <c r="M5" s="179"/>
      <c r="N5" s="180"/>
      <c r="O5" s="126"/>
      <c r="P5" s="126"/>
      <c r="Q5" s="122"/>
      <c r="R5" s="36"/>
      <c r="S5" s="36"/>
      <c r="T5" s="36"/>
      <c r="U5" s="36"/>
      <c r="V5" s="36"/>
      <c r="W5" s="36"/>
      <c r="X5" s="36"/>
      <c r="Y5" s="37"/>
      <c r="Z5" s="37"/>
      <c r="AA5" s="37"/>
      <c r="AB5" s="37"/>
      <c r="AC5" s="37"/>
      <c r="AD5" s="37"/>
      <c r="AE5" s="37"/>
    </row>
    <row r="6" spans="1:31" ht="14.25" customHeight="1" thickBot="1" x14ac:dyDescent="0.3">
      <c r="A6" s="83" t="s">
        <v>7</v>
      </c>
      <c r="B6" s="80"/>
      <c r="C6" s="8"/>
      <c r="D6" s="10"/>
      <c r="E6" s="7"/>
      <c r="F6" s="8"/>
      <c r="G6" s="83" t="s">
        <v>8</v>
      </c>
      <c r="I6" s="120"/>
      <c r="K6" s="83" t="s">
        <v>9</v>
      </c>
      <c r="L6" s="173"/>
      <c r="M6" s="174"/>
      <c r="N6" s="175"/>
      <c r="O6" s="127"/>
      <c r="P6" s="127"/>
      <c r="Q6" s="122"/>
      <c r="R6" s="122"/>
      <c r="S6" s="122"/>
      <c r="T6" s="122"/>
      <c r="U6" s="122"/>
      <c r="V6" s="36"/>
      <c r="W6" s="36"/>
      <c r="X6" s="36"/>
      <c r="Y6" s="37"/>
      <c r="Z6" s="37"/>
      <c r="AA6" s="37"/>
      <c r="AB6" s="37"/>
      <c r="AC6" s="37"/>
      <c r="AD6" s="37"/>
      <c r="AE6" s="37"/>
    </row>
    <row r="7" spans="1:31" ht="14.25" customHeight="1" thickBot="1" x14ac:dyDescent="0.3">
      <c r="A7" s="83" t="s">
        <v>10</v>
      </c>
      <c r="B7" s="80"/>
      <c r="C7" s="9"/>
      <c r="D7" s="10"/>
      <c r="E7" s="7"/>
      <c r="F7" s="8"/>
      <c r="G7" s="83" t="s">
        <v>11</v>
      </c>
      <c r="I7" s="120"/>
      <c r="K7" s="83" t="s">
        <v>9</v>
      </c>
      <c r="L7" s="173"/>
      <c r="M7" s="174"/>
      <c r="N7" s="175"/>
      <c r="O7" s="127"/>
      <c r="P7" s="127"/>
      <c r="Q7" s="122"/>
      <c r="R7" s="122"/>
      <c r="S7" s="122"/>
      <c r="T7" s="122"/>
      <c r="U7" s="122"/>
      <c r="V7" s="36"/>
      <c r="W7" s="36"/>
      <c r="X7" s="36"/>
      <c r="Y7" s="37"/>
      <c r="Z7" s="37"/>
      <c r="AA7" s="37"/>
      <c r="AB7" s="37"/>
      <c r="AC7" s="37"/>
      <c r="AD7" s="37"/>
      <c r="AE7" s="37"/>
    </row>
    <row r="8" spans="1:31" ht="14.25" customHeight="1" thickBot="1" x14ac:dyDescent="0.3">
      <c r="A8" s="83" t="s">
        <v>12</v>
      </c>
      <c r="B8" s="141"/>
      <c r="C8" s="142"/>
      <c r="D8" s="143"/>
      <c r="E8" s="10"/>
      <c r="F8" s="8"/>
      <c r="G8" s="83" t="s">
        <v>13</v>
      </c>
      <c r="I8" s="121"/>
      <c r="K8" s="83" t="s">
        <v>9</v>
      </c>
      <c r="L8" s="173"/>
      <c r="M8" s="174"/>
      <c r="N8" s="175"/>
      <c r="O8" s="127"/>
      <c r="P8" s="127"/>
      <c r="Q8" s="122"/>
      <c r="R8" s="122"/>
      <c r="S8" s="122"/>
      <c r="T8" s="122"/>
      <c r="U8" s="122"/>
      <c r="V8" s="36"/>
      <c r="W8" s="36"/>
      <c r="X8" s="36"/>
      <c r="Y8" s="37"/>
      <c r="Z8" s="37"/>
      <c r="AA8" s="37"/>
      <c r="AB8" s="37"/>
      <c r="AC8" s="37"/>
      <c r="AD8" s="37"/>
      <c r="AE8" s="37"/>
    </row>
    <row r="9" spans="1:31" ht="14.25" customHeight="1" thickBot="1" x14ac:dyDescent="0.3">
      <c r="A9" s="83" t="s">
        <v>14</v>
      </c>
      <c r="B9" s="141"/>
      <c r="C9" s="142"/>
      <c r="D9" s="143"/>
      <c r="E9" s="7"/>
      <c r="F9" s="8"/>
      <c r="G9" s="84"/>
      <c r="H9" s="8"/>
      <c r="I9" s="8"/>
      <c r="J9" s="8"/>
      <c r="K9" s="8"/>
      <c r="L9" s="8"/>
      <c r="M9" s="8"/>
      <c r="N9" s="11"/>
      <c r="O9" s="127"/>
      <c r="P9" s="127"/>
      <c r="Q9" s="122"/>
      <c r="R9" s="122"/>
      <c r="S9" s="122"/>
      <c r="T9" s="122"/>
      <c r="U9" s="122"/>
      <c r="V9" s="36"/>
      <c r="W9" s="36"/>
      <c r="X9" s="36"/>
      <c r="Y9" s="37"/>
      <c r="Z9" s="37"/>
      <c r="AA9" s="37"/>
      <c r="AB9" s="37"/>
      <c r="AC9" s="37"/>
      <c r="AD9" s="37"/>
      <c r="AE9" s="37"/>
    </row>
    <row r="10" spans="1:31" ht="14.25" customHeight="1" thickBot="1" x14ac:dyDescent="0.3">
      <c r="A10" s="83" t="s">
        <v>15</v>
      </c>
      <c r="B10" s="141"/>
      <c r="C10" s="142"/>
      <c r="D10" s="143"/>
      <c r="E10" s="10"/>
      <c r="F10" s="8"/>
      <c r="G10" s="83" t="s">
        <v>16</v>
      </c>
      <c r="I10" s="141"/>
      <c r="J10" s="142"/>
      <c r="K10" s="142"/>
      <c r="L10" s="142"/>
      <c r="M10" s="142"/>
      <c r="N10" s="143"/>
      <c r="O10" s="126"/>
      <c r="P10" s="126"/>
      <c r="Q10" s="122"/>
      <c r="R10" s="36"/>
      <c r="S10" s="36"/>
      <c r="T10" s="36"/>
      <c r="U10" s="36"/>
      <c r="V10" s="36"/>
      <c r="W10" s="36"/>
      <c r="X10" s="36"/>
      <c r="Y10" s="37"/>
      <c r="Z10" s="37"/>
      <c r="AA10" s="37"/>
      <c r="AB10" s="37"/>
      <c r="AC10" s="37"/>
      <c r="AD10" s="37"/>
      <c r="AE10" s="37"/>
    </row>
    <row r="11" spans="1:31" ht="14.25" customHeight="1" x14ac:dyDescent="0.25">
      <c r="A11" s="83" t="s">
        <v>17</v>
      </c>
      <c r="B11" s="81"/>
      <c r="C11" s="83" t="s">
        <v>18</v>
      </c>
      <c r="D11" s="82"/>
      <c r="E11" s="7"/>
      <c r="F11" s="8"/>
      <c r="G11" s="83" t="s">
        <v>19</v>
      </c>
      <c r="I11" s="148"/>
      <c r="J11" s="149"/>
      <c r="K11" s="149"/>
      <c r="L11" s="149"/>
      <c r="M11" s="149"/>
      <c r="N11" s="150"/>
      <c r="O11" s="126"/>
      <c r="P11" s="126"/>
      <c r="Q11" s="122"/>
      <c r="R11" s="36"/>
      <c r="S11" s="36"/>
      <c r="T11" s="36"/>
      <c r="U11" s="36"/>
      <c r="V11" s="36"/>
      <c r="W11" s="36"/>
      <c r="X11" s="36"/>
      <c r="Y11" s="37"/>
      <c r="Z11" s="37"/>
      <c r="AA11" s="37"/>
      <c r="AB11" s="37"/>
      <c r="AC11" s="37"/>
      <c r="AD11" s="37"/>
      <c r="AE11" s="37"/>
    </row>
    <row r="12" spans="1:31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7"/>
      <c r="P12" s="37"/>
      <c r="Q12" s="122"/>
      <c r="R12" s="36"/>
      <c r="S12" s="36"/>
      <c r="T12" s="36"/>
      <c r="U12" s="36"/>
      <c r="V12" s="36"/>
      <c r="W12" s="36"/>
      <c r="X12" s="36"/>
      <c r="Y12" s="37"/>
      <c r="Z12" s="37"/>
      <c r="AA12" s="37"/>
      <c r="AB12" s="37"/>
      <c r="AC12" s="37"/>
      <c r="AD12" s="37"/>
      <c r="AE12" s="37"/>
    </row>
    <row r="13" spans="1:31" ht="14.2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7"/>
      <c r="P13" s="37"/>
      <c r="Q13" s="122"/>
      <c r="R13" s="36"/>
      <c r="S13" s="36"/>
      <c r="T13" s="36"/>
      <c r="U13" s="36"/>
      <c r="V13" s="36"/>
      <c r="W13" s="36"/>
      <c r="X13" s="36"/>
      <c r="Y13" s="37"/>
      <c r="Z13" s="37"/>
      <c r="AA13" s="37"/>
      <c r="AB13" s="37"/>
      <c r="AC13" s="37"/>
      <c r="AD13" s="37"/>
      <c r="AE13" s="37"/>
    </row>
    <row r="14" spans="1:31" ht="14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7"/>
      <c r="P14" s="37"/>
      <c r="Q14" s="122"/>
      <c r="R14" s="36"/>
      <c r="S14" s="36"/>
      <c r="T14" s="36"/>
      <c r="U14" s="36"/>
      <c r="V14" s="36"/>
      <c r="W14" s="36"/>
      <c r="X14" s="36"/>
      <c r="Y14" s="37"/>
      <c r="Z14" s="37"/>
      <c r="AA14" s="37"/>
      <c r="AB14" s="37"/>
      <c r="AC14" s="37"/>
      <c r="AD14" s="37"/>
      <c r="AE14" s="37"/>
    </row>
    <row r="15" spans="1:31" ht="14.25" customHeight="1" x14ac:dyDescent="0.25">
      <c r="A15" s="157" t="s">
        <v>20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8"/>
      <c r="O15" s="37"/>
      <c r="P15" s="37"/>
      <c r="Q15" s="122"/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</row>
    <row r="16" spans="1:31" ht="14.25" customHeight="1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  <c r="O16" s="37"/>
      <c r="P16" s="37"/>
      <c r="Q16" s="122"/>
      <c r="R16" s="36"/>
      <c r="S16" s="36"/>
      <c r="T16" s="36"/>
      <c r="U16" s="36"/>
      <c r="V16" s="36"/>
      <c r="W16" s="36"/>
      <c r="X16" s="36"/>
      <c r="Y16" s="37"/>
      <c r="Z16" s="37"/>
      <c r="AA16" s="37"/>
      <c r="AB16" s="37"/>
      <c r="AC16" s="37"/>
      <c r="AD16" s="37"/>
      <c r="AE16" s="37"/>
    </row>
    <row r="17" spans="1:31" ht="14.25" customHeight="1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  <c r="O17" s="37"/>
      <c r="P17" s="37"/>
      <c r="Q17" s="122"/>
      <c r="R17" s="36"/>
      <c r="S17" s="36"/>
      <c r="T17" s="36"/>
      <c r="U17" s="36"/>
      <c r="V17" s="36"/>
      <c r="W17" s="36"/>
      <c r="X17" s="36"/>
      <c r="Y17" s="37"/>
      <c r="Z17" s="37"/>
      <c r="AA17" s="37"/>
      <c r="AB17" s="37"/>
      <c r="AC17" s="37"/>
      <c r="AD17" s="37"/>
      <c r="AE17" s="37"/>
    </row>
    <row r="18" spans="1:31" ht="14.25" customHeight="1" x14ac:dyDescent="0.25">
      <c r="A18" s="146" t="s">
        <v>21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7"/>
      <c r="O18" s="37"/>
      <c r="P18" s="37"/>
      <c r="Q18" s="122"/>
      <c r="R18" s="36"/>
      <c r="S18" s="36"/>
      <c r="T18" s="36"/>
      <c r="U18" s="36"/>
      <c r="V18" s="36"/>
      <c r="W18" s="36"/>
      <c r="X18" s="36"/>
      <c r="Y18" s="37"/>
      <c r="Z18" s="37"/>
      <c r="AA18" s="37"/>
      <c r="AB18" s="37"/>
      <c r="AC18" s="37"/>
      <c r="AD18" s="37"/>
      <c r="AE18" s="37"/>
    </row>
    <row r="19" spans="1:31" ht="14.25" customHeight="1" x14ac:dyDescent="0.25">
      <c r="A19" s="146" t="s">
        <v>22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/>
      <c r="O19" s="37"/>
      <c r="P19" s="37"/>
      <c r="Q19" s="122"/>
      <c r="R19" s="36"/>
      <c r="S19" s="36"/>
      <c r="T19" s="36"/>
      <c r="U19" s="36"/>
      <c r="V19" s="36"/>
      <c r="W19" s="36"/>
      <c r="X19" s="36"/>
      <c r="Y19" s="37"/>
      <c r="Z19" s="37"/>
      <c r="AA19" s="37"/>
      <c r="AB19" s="37"/>
      <c r="AC19" s="37"/>
      <c r="AD19" s="37"/>
      <c r="AE19" s="37"/>
    </row>
    <row r="20" spans="1:31" ht="14.25" customHeight="1" x14ac:dyDescent="0.25">
      <c r="A20" s="146" t="s">
        <v>23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7"/>
      <c r="O20" s="37"/>
      <c r="P20" s="37"/>
      <c r="Q20" s="122"/>
      <c r="R20" s="36"/>
      <c r="S20" s="36"/>
      <c r="T20" s="36"/>
      <c r="U20" s="36"/>
      <c r="V20" s="36"/>
      <c r="W20" s="36"/>
      <c r="X20" s="36"/>
      <c r="Y20" s="37"/>
      <c r="Z20" s="37"/>
      <c r="AA20" s="37"/>
      <c r="AB20" s="37"/>
      <c r="AC20" s="37"/>
      <c r="AD20" s="37"/>
      <c r="AE20" s="37"/>
    </row>
    <row r="21" spans="1:31" ht="14.25" customHeight="1" x14ac:dyDescent="0.2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  <c r="O21" s="37"/>
      <c r="P21" s="37"/>
      <c r="Q21" s="122"/>
      <c r="R21" s="36"/>
      <c r="S21" s="36"/>
      <c r="T21" s="36"/>
      <c r="U21" s="36"/>
      <c r="V21" s="36"/>
      <c r="W21" s="36"/>
      <c r="X21" s="36"/>
      <c r="Y21" s="37"/>
      <c r="Z21" s="37"/>
      <c r="AA21" s="37"/>
      <c r="AB21" s="37"/>
      <c r="AC21" s="37"/>
      <c r="AD21" s="37"/>
      <c r="AE21" s="37"/>
    </row>
    <row r="22" spans="1:31" ht="14.2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7"/>
      <c r="P22" s="37"/>
      <c r="Q22" s="122"/>
      <c r="R22" s="36"/>
      <c r="S22" s="36"/>
      <c r="T22" s="36"/>
      <c r="U22" s="36"/>
      <c r="V22" s="36"/>
      <c r="W22" s="36"/>
      <c r="X22" s="36"/>
      <c r="Y22" s="37"/>
      <c r="Z22" s="37"/>
      <c r="AA22" s="37"/>
      <c r="AB22" s="37"/>
      <c r="AC22" s="37"/>
      <c r="AD22" s="37"/>
      <c r="AE22" s="37"/>
    </row>
    <row r="23" spans="1:31" ht="14.25" customHeight="1" thickBo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7"/>
      <c r="P23" s="37"/>
      <c r="Q23" s="122"/>
      <c r="R23" s="36"/>
      <c r="S23" s="36"/>
      <c r="T23" s="36"/>
      <c r="U23" s="36"/>
      <c r="V23" s="36"/>
      <c r="W23" s="36"/>
      <c r="X23" s="36"/>
      <c r="Y23" s="37"/>
      <c r="Z23" s="37"/>
      <c r="AA23" s="37"/>
      <c r="AB23" s="37"/>
      <c r="AC23" s="37"/>
      <c r="AD23" s="37"/>
      <c r="AE23" s="37"/>
    </row>
    <row r="24" spans="1:31" ht="14.25" customHeight="1" thickBot="1" x14ac:dyDescent="0.3">
      <c r="A24" s="87" t="s">
        <v>24</v>
      </c>
      <c r="B24" s="164" t="s">
        <v>25</v>
      </c>
      <c r="C24" s="165"/>
      <c r="D24" s="165"/>
      <c r="E24" s="165"/>
      <c r="F24" s="165"/>
      <c r="G24" s="165"/>
      <c r="H24" s="165"/>
      <c r="I24" s="166"/>
      <c r="J24" s="54" t="s">
        <v>26</v>
      </c>
      <c r="K24" s="118"/>
      <c r="L24" s="85"/>
      <c r="M24" s="119"/>
      <c r="N24" s="86"/>
      <c r="O24" s="37"/>
      <c r="P24" s="37"/>
      <c r="Q24" s="122" t="s">
        <v>27</v>
      </c>
      <c r="R24" s="36" t="s">
        <v>28</v>
      </c>
      <c r="S24" s="36" t="s">
        <v>29</v>
      </c>
      <c r="T24" s="36" t="s">
        <v>30</v>
      </c>
      <c r="U24" s="36" t="s">
        <v>31</v>
      </c>
      <c r="V24" s="128" t="s">
        <v>32</v>
      </c>
      <c r="W24" s="129" t="s">
        <v>33</v>
      </c>
      <c r="X24" s="36" t="s">
        <v>34</v>
      </c>
      <c r="Y24" s="37"/>
      <c r="Z24" s="37"/>
      <c r="AA24" s="37"/>
      <c r="AB24" s="37"/>
      <c r="AC24" s="37"/>
      <c r="AD24" s="37"/>
      <c r="AE24" s="37"/>
    </row>
    <row r="25" spans="1:31" s="15" customFormat="1" ht="14.25" customHeight="1" thickBot="1" x14ac:dyDescent="0.3">
      <c r="A25" s="88" t="s">
        <v>35</v>
      </c>
      <c r="B25" s="55"/>
      <c r="C25" s="13"/>
      <c r="D25" s="13"/>
      <c r="E25" s="13"/>
      <c r="F25" s="13"/>
      <c r="G25" s="13"/>
      <c r="H25" s="13"/>
      <c r="I25" s="14"/>
      <c r="J25" s="56"/>
      <c r="K25" s="115" t="s">
        <v>36</v>
      </c>
      <c r="L25" s="116"/>
      <c r="M25" s="117"/>
      <c r="N25" s="123" t="s">
        <v>37</v>
      </c>
      <c r="O25" s="130"/>
      <c r="P25" s="130"/>
      <c r="Q25" s="131"/>
      <c r="R25" s="132"/>
      <c r="S25" s="132"/>
      <c r="T25" s="132"/>
      <c r="U25" s="132"/>
      <c r="V25" s="128"/>
      <c r="W25" s="129"/>
      <c r="X25" s="132"/>
      <c r="Y25" s="130"/>
      <c r="Z25" s="130"/>
      <c r="AA25" s="130"/>
      <c r="AB25" s="130"/>
      <c r="AC25" s="130"/>
      <c r="AD25" s="130"/>
      <c r="AE25" s="130"/>
    </row>
    <row r="26" spans="1:31" ht="14.25" customHeight="1" x14ac:dyDescent="0.25">
      <c r="A26" s="57"/>
      <c r="B26" s="167" t="s">
        <v>38</v>
      </c>
      <c r="C26" s="168"/>
      <c r="D26" s="168"/>
      <c r="E26" s="168"/>
      <c r="F26" s="168"/>
      <c r="G26" s="168"/>
      <c r="H26" s="168"/>
      <c r="I26" s="169"/>
      <c r="J26" s="16">
        <f>292.05*$F$1</f>
        <v>292.05</v>
      </c>
      <c r="K26" s="17">
        <f>R26</f>
        <v>267.25</v>
      </c>
      <c r="L26" s="18">
        <f>1*$F$1</f>
        <v>1</v>
      </c>
      <c r="M26" s="19">
        <f t="shared" ref="M26:M38" si="0">A26*J26*L26</f>
        <v>0</v>
      </c>
      <c r="N26" s="66" t="str">
        <f>+IF(A26="","",A26*R26)</f>
        <v/>
      </c>
      <c r="O26" s="37"/>
      <c r="P26" s="37"/>
      <c r="Q26" s="122" t="s">
        <v>39</v>
      </c>
      <c r="R26" s="32">
        <v>267.25</v>
      </c>
      <c r="S26" s="32"/>
      <c r="T26" s="32"/>
      <c r="U26" s="132"/>
      <c r="V26" s="128"/>
      <c r="W26" s="129"/>
      <c r="X26" s="133"/>
      <c r="Y26" s="37"/>
      <c r="Z26" s="37"/>
      <c r="AA26" s="37"/>
      <c r="AB26" s="37"/>
      <c r="AC26" s="37"/>
      <c r="AD26" s="37"/>
      <c r="AE26" s="37"/>
    </row>
    <row r="27" spans="1:31" ht="14.25" customHeight="1" x14ac:dyDescent="0.25">
      <c r="A27" s="57"/>
      <c r="B27" s="170" t="s">
        <v>40</v>
      </c>
      <c r="C27" s="171"/>
      <c r="D27" s="171"/>
      <c r="E27" s="171"/>
      <c r="F27" s="171"/>
      <c r="G27" s="171"/>
      <c r="H27" s="171"/>
      <c r="I27" s="172"/>
      <c r="J27" s="16">
        <f>340*$F$1</f>
        <v>340</v>
      </c>
      <c r="K27" s="17">
        <f>R27</f>
        <v>374</v>
      </c>
      <c r="L27" s="18">
        <f t="shared" ref="L27:L34" si="1">1*$F$1</f>
        <v>1</v>
      </c>
      <c r="M27" s="19">
        <f t="shared" si="0"/>
        <v>0</v>
      </c>
      <c r="N27" s="66" t="str">
        <f>+IF(A27="","",A27*R27)</f>
        <v/>
      </c>
      <c r="O27" s="37"/>
      <c r="P27" s="37"/>
      <c r="Q27" s="122" t="s">
        <v>41</v>
      </c>
      <c r="R27" s="32">
        <v>374</v>
      </c>
      <c r="S27" s="32"/>
      <c r="T27" s="32"/>
      <c r="U27" s="132"/>
      <c r="V27" s="128"/>
      <c r="W27" s="129"/>
      <c r="X27" s="133"/>
      <c r="Y27" s="37"/>
      <c r="Z27" s="37"/>
      <c r="AA27" s="37"/>
      <c r="AB27" s="37"/>
      <c r="AC27" s="37"/>
      <c r="AD27" s="37"/>
      <c r="AE27" s="37"/>
    </row>
    <row r="28" spans="1:31" ht="14.25" customHeight="1" x14ac:dyDescent="0.25">
      <c r="A28" s="97"/>
      <c r="B28" s="90"/>
      <c r="C28" s="99"/>
      <c r="D28" s="98"/>
      <c r="E28" s="98"/>
      <c r="F28" s="98"/>
      <c r="G28" s="98"/>
      <c r="H28" s="98"/>
      <c r="I28" s="99"/>
      <c r="J28" s="91"/>
      <c r="K28" s="92"/>
      <c r="L28" s="93"/>
      <c r="M28" s="94"/>
      <c r="N28" s="95"/>
      <c r="O28" s="37"/>
      <c r="P28" s="37"/>
      <c r="Q28" s="122"/>
      <c r="R28" s="32"/>
      <c r="S28" s="32"/>
      <c r="T28" s="32"/>
      <c r="U28" s="132"/>
      <c r="V28" s="128"/>
      <c r="W28" s="129"/>
      <c r="X28" s="133"/>
      <c r="Y28" s="37"/>
      <c r="Z28" s="37"/>
      <c r="AA28" s="37"/>
      <c r="AB28" s="37"/>
      <c r="AC28" s="37"/>
      <c r="AD28" s="37"/>
      <c r="AE28" s="37"/>
    </row>
    <row r="29" spans="1:31" ht="14.25" customHeight="1" x14ac:dyDescent="0.25">
      <c r="A29" s="161" t="s">
        <v>42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3"/>
      <c r="O29" s="37"/>
      <c r="P29" s="37"/>
      <c r="Q29" s="122"/>
      <c r="R29" s="32"/>
      <c r="S29" s="32"/>
      <c r="T29" s="32"/>
      <c r="U29" s="132"/>
      <c r="V29" s="128"/>
      <c r="W29" s="129"/>
      <c r="X29" s="133"/>
      <c r="Y29" s="37"/>
      <c r="Z29" s="37"/>
      <c r="AA29" s="37"/>
      <c r="AB29" s="37"/>
      <c r="AC29" s="37"/>
      <c r="AD29" s="37"/>
      <c r="AE29" s="37"/>
    </row>
    <row r="30" spans="1:31" ht="14.25" customHeight="1" thickBot="1" x14ac:dyDescent="0.3">
      <c r="A30" s="100"/>
      <c r="B30" s="101"/>
      <c r="C30" s="102"/>
      <c r="D30" s="103"/>
      <c r="E30" s="103"/>
      <c r="F30" s="103"/>
      <c r="G30" s="103"/>
      <c r="H30" s="103"/>
      <c r="I30" s="22"/>
      <c r="J30" s="104"/>
      <c r="K30" s="105"/>
      <c r="L30" s="106"/>
      <c r="M30" s="107"/>
      <c r="N30" s="111"/>
      <c r="O30" s="37"/>
      <c r="P30" s="37"/>
      <c r="Q30" s="122"/>
      <c r="R30" s="32"/>
      <c r="S30" s="32"/>
      <c r="T30" s="32"/>
      <c r="U30" s="132"/>
      <c r="V30" s="128"/>
      <c r="W30" s="129"/>
      <c r="X30" s="133"/>
      <c r="Y30" s="37"/>
      <c r="Z30" s="37"/>
      <c r="AA30" s="37"/>
      <c r="AB30" s="37"/>
      <c r="AC30" s="37"/>
      <c r="AD30" s="37"/>
      <c r="AE30" s="37"/>
    </row>
    <row r="31" spans="1:31" ht="14.25" customHeight="1" thickBot="1" x14ac:dyDescent="0.3">
      <c r="A31" s="89" t="s">
        <v>43</v>
      </c>
      <c r="B31" s="58"/>
      <c r="C31" s="13"/>
      <c r="D31" s="13"/>
      <c r="E31" s="13"/>
      <c r="F31" s="13"/>
      <c r="G31" s="13"/>
      <c r="H31" s="13"/>
      <c r="I31" s="14"/>
      <c r="J31" s="21"/>
      <c r="K31" s="115" t="s">
        <v>36</v>
      </c>
      <c r="L31" s="116"/>
      <c r="M31" s="117"/>
      <c r="N31" s="123" t="s">
        <v>37</v>
      </c>
      <c r="O31" s="128"/>
      <c r="P31" s="128"/>
      <c r="Q31" s="134"/>
      <c r="R31" s="32"/>
      <c r="S31" s="32"/>
      <c r="T31" s="32"/>
      <c r="U31" s="128"/>
      <c r="V31" s="128"/>
      <c r="W31" s="129"/>
      <c r="X31" s="133"/>
      <c r="Y31" s="37"/>
      <c r="Z31" s="37"/>
      <c r="AA31" s="37"/>
      <c r="AB31" s="37"/>
      <c r="AC31" s="37"/>
      <c r="AD31" s="37"/>
      <c r="AE31" s="37"/>
    </row>
    <row r="32" spans="1:31" ht="14.25" customHeight="1" x14ac:dyDescent="0.25">
      <c r="A32" s="57"/>
      <c r="B32" s="167" t="s">
        <v>44</v>
      </c>
      <c r="C32" s="168"/>
      <c r="D32" s="168"/>
      <c r="E32" s="168"/>
      <c r="F32" s="168"/>
      <c r="G32" s="168"/>
      <c r="H32" s="168"/>
      <c r="I32" s="169"/>
      <c r="J32" s="16">
        <f>486.82*$F$1</f>
        <v>486.82</v>
      </c>
      <c r="K32" s="17">
        <f>R32+V32</f>
        <v>508.375</v>
      </c>
      <c r="L32" s="18">
        <f t="shared" si="1"/>
        <v>1</v>
      </c>
      <c r="M32" s="19">
        <f>A32*J32*L32</f>
        <v>0</v>
      </c>
      <c r="N32" s="66" t="str">
        <f>+IF(A32="","",A32*R32)</f>
        <v/>
      </c>
      <c r="O32" s="128"/>
      <c r="P32" s="128"/>
      <c r="Q32" s="134" t="s">
        <v>45</v>
      </c>
      <c r="R32" s="32">
        <v>320.5</v>
      </c>
      <c r="S32" s="32"/>
      <c r="T32" s="32"/>
      <c r="U32" s="132" t="s">
        <v>46</v>
      </c>
      <c r="V32" s="128">
        <f>W32*NETTECH</f>
        <v>187.875</v>
      </c>
      <c r="W32" s="129">
        <v>1.5</v>
      </c>
      <c r="X32" s="133">
        <f>W32/24</f>
        <v>6.25E-2</v>
      </c>
      <c r="Y32" s="37"/>
      <c r="Z32" s="37"/>
      <c r="AA32" s="37"/>
      <c r="AB32" s="37"/>
      <c r="AC32" s="37"/>
      <c r="AD32" s="37"/>
      <c r="AE32" s="37"/>
    </row>
    <row r="33" spans="1:31" ht="14.25" customHeight="1" x14ac:dyDescent="0.25">
      <c r="A33" s="57"/>
      <c r="B33" s="170" t="s">
        <v>47</v>
      </c>
      <c r="C33" s="171"/>
      <c r="D33" s="171"/>
      <c r="E33" s="171"/>
      <c r="F33" s="171"/>
      <c r="G33" s="171"/>
      <c r="H33" s="171"/>
      <c r="I33" s="172"/>
      <c r="J33" s="16">
        <f>622.6*$F$1</f>
        <v>622.6</v>
      </c>
      <c r="K33" s="17">
        <f>R33+V33</f>
        <v>615.375</v>
      </c>
      <c r="L33" s="18">
        <f t="shared" si="1"/>
        <v>1</v>
      </c>
      <c r="M33" s="19">
        <f>A33*J33*L33</f>
        <v>0</v>
      </c>
      <c r="N33" s="66" t="str">
        <f>+IF(A33="","",A33*R33)</f>
        <v/>
      </c>
      <c r="O33" s="128"/>
      <c r="P33" s="128"/>
      <c r="Q33" s="134" t="s">
        <v>48</v>
      </c>
      <c r="R33" s="32">
        <v>427.5</v>
      </c>
      <c r="S33" s="32"/>
      <c r="T33" s="32"/>
      <c r="U33" s="132" t="s">
        <v>46</v>
      </c>
      <c r="V33" s="128">
        <f>W33*NETTECH</f>
        <v>187.875</v>
      </c>
      <c r="W33" s="129">
        <v>1.5</v>
      </c>
      <c r="X33" s="133">
        <f>W33/24</f>
        <v>6.25E-2</v>
      </c>
      <c r="Y33" s="37"/>
      <c r="Z33" s="37"/>
      <c r="AA33" s="37"/>
      <c r="AB33" s="37"/>
      <c r="AC33" s="37"/>
      <c r="AD33" s="37"/>
      <c r="AE33" s="37"/>
    </row>
    <row r="34" spans="1:31" ht="14.25" customHeight="1" x14ac:dyDescent="0.25">
      <c r="A34" s="57"/>
      <c r="B34" s="182" t="s">
        <v>49</v>
      </c>
      <c r="C34" s="183"/>
      <c r="D34" s="183"/>
      <c r="E34" s="183"/>
      <c r="F34" s="183"/>
      <c r="G34" s="183"/>
      <c r="H34" s="183"/>
      <c r="I34" s="184"/>
      <c r="J34" s="16">
        <f>681.6*$F$1</f>
        <v>681.6</v>
      </c>
      <c r="K34" s="17">
        <f>R34+V34</f>
        <v>1790.875</v>
      </c>
      <c r="L34" s="18">
        <f t="shared" si="1"/>
        <v>1</v>
      </c>
      <c r="M34" s="19">
        <f t="shared" si="0"/>
        <v>0</v>
      </c>
      <c r="N34" s="66" t="str">
        <f>+IF(A34="","",A34*R34)</f>
        <v/>
      </c>
      <c r="O34" s="128"/>
      <c r="P34" s="128"/>
      <c r="Q34" s="134" t="s">
        <v>50</v>
      </c>
      <c r="R34" s="32">
        <v>1603</v>
      </c>
      <c r="S34" s="32"/>
      <c r="T34" s="32"/>
      <c r="U34" s="132" t="s">
        <v>46</v>
      </c>
      <c r="V34" s="128">
        <f>W34*NETTECH</f>
        <v>187.875</v>
      </c>
      <c r="W34" s="129">
        <v>1.5</v>
      </c>
      <c r="X34" s="133">
        <f>W34/24</f>
        <v>6.25E-2</v>
      </c>
      <c r="Y34" s="37"/>
      <c r="Z34" s="37"/>
      <c r="AA34" s="37"/>
      <c r="AB34" s="37"/>
      <c r="AC34" s="37"/>
      <c r="AD34" s="37"/>
      <c r="AE34" s="37"/>
    </row>
    <row r="35" spans="1:31" ht="14.25" customHeight="1" x14ac:dyDescent="0.25">
      <c r="A35" s="191" t="s">
        <v>93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3"/>
      <c r="O35" s="128"/>
      <c r="P35" s="128"/>
      <c r="Q35" s="134"/>
      <c r="R35" s="32"/>
      <c r="S35" s="32"/>
      <c r="T35" s="32"/>
      <c r="U35" s="132"/>
      <c r="V35" s="128"/>
      <c r="W35" s="129"/>
      <c r="X35" s="133"/>
      <c r="Y35" s="37"/>
      <c r="Z35" s="37"/>
      <c r="AA35" s="37"/>
      <c r="AB35" s="37"/>
      <c r="AC35" s="37"/>
      <c r="AD35" s="37"/>
      <c r="AE35" s="37"/>
    </row>
    <row r="36" spans="1:31" ht="14.25" customHeight="1" x14ac:dyDescent="0.25">
      <c r="A36" s="161" t="s">
        <v>51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3"/>
      <c r="O36" s="128"/>
      <c r="P36" s="128"/>
      <c r="Q36" s="134"/>
      <c r="R36" s="32"/>
      <c r="S36" s="32"/>
      <c r="T36" s="32"/>
      <c r="U36" s="132"/>
      <c r="V36" s="128"/>
      <c r="W36" s="129"/>
      <c r="X36" s="135"/>
      <c r="Y36" s="37"/>
      <c r="Z36" s="37"/>
      <c r="AA36" s="37"/>
      <c r="AB36" s="37"/>
      <c r="AC36" s="37"/>
      <c r="AD36" s="37"/>
      <c r="AE36" s="37"/>
    </row>
    <row r="37" spans="1:31" ht="14.25" customHeight="1" x14ac:dyDescent="0.2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28"/>
      <c r="P37" s="128"/>
      <c r="Q37" s="134"/>
      <c r="R37" s="32"/>
      <c r="S37" s="32"/>
      <c r="T37" s="32"/>
      <c r="U37" s="132"/>
      <c r="V37" s="128"/>
      <c r="W37" s="129"/>
      <c r="X37" s="135"/>
      <c r="Y37" s="37"/>
      <c r="Z37" s="37"/>
      <c r="AA37" s="37"/>
      <c r="AB37" s="37"/>
      <c r="AC37" s="37"/>
      <c r="AD37" s="37"/>
      <c r="AE37" s="37"/>
    </row>
    <row r="38" spans="1:31" ht="14.25" customHeight="1" x14ac:dyDescent="0.25">
      <c r="A38" s="53"/>
      <c r="B38" s="170" t="s">
        <v>52</v>
      </c>
      <c r="C38" s="171"/>
      <c r="D38" s="171"/>
      <c r="E38" s="171"/>
      <c r="F38" s="171"/>
      <c r="G38" s="171"/>
      <c r="H38" s="171"/>
      <c r="I38" s="172"/>
      <c r="J38" s="16"/>
      <c r="K38" s="17">
        <f>R38+V38</f>
        <v>1914.125</v>
      </c>
      <c r="L38" s="18">
        <v>1</v>
      </c>
      <c r="M38" s="19">
        <f t="shared" si="0"/>
        <v>0</v>
      </c>
      <c r="N38" s="66" t="str">
        <f>+IF(A38="","",A38*R38)</f>
        <v/>
      </c>
      <c r="O38" s="128"/>
      <c r="P38" s="128"/>
      <c r="Q38" s="134" t="s">
        <v>53</v>
      </c>
      <c r="R38" s="32">
        <f>R34+T38</f>
        <v>1726.25</v>
      </c>
      <c r="S38" s="33">
        <v>29827</v>
      </c>
      <c r="T38" s="32">
        <v>123.25</v>
      </c>
      <c r="U38" s="132" t="s">
        <v>46</v>
      </c>
      <c r="V38" s="128">
        <f>NETTECH*W38</f>
        <v>187.875</v>
      </c>
      <c r="W38" s="129">
        <v>1.5</v>
      </c>
      <c r="X38" s="133">
        <f>W38/24</f>
        <v>6.25E-2</v>
      </c>
      <c r="Y38" s="37"/>
      <c r="Z38" s="37"/>
      <c r="AA38" s="37"/>
      <c r="AB38" s="37"/>
      <c r="AC38" s="37"/>
      <c r="AD38" s="37"/>
      <c r="AE38" s="37"/>
    </row>
    <row r="39" spans="1:31" ht="14.25" customHeight="1" x14ac:dyDescent="0.25">
      <c r="A39" s="53"/>
      <c r="B39" s="170" t="s">
        <v>54</v>
      </c>
      <c r="C39" s="171"/>
      <c r="D39" s="171"/>
      <c r="E39" s="171"/>
      <c r="F39" s="171"/>
      <c r="G39" s="171"/>
      <c r="H39" s="171"/>
      <c r="I39" s="171"/>
      <c r="J39" s="79"/>
      <c r="K39" s="17">
        <f>R39+V39</f>
        <v>2126.25</v>
      </c>
      <c r="L39" s="18"/>
      <c r="M39" s="19"/>
      <c r="N39" s="66" t="str">
        <f>+IF(A39="","",A39*R39)</f>
        <v/>
      </c>
      <c r="O39" s="128"/>
      <c r="P39" s="128"/>
      <c r="Q39" s="134" t="s">
        <v>55</v>
      </c>
      <c r="R39" s="32">
        <f>R34+T39</f>
        <v>1831.25</v>
      </c>
      <c r="S39" s="33">
        <v>26865</v>
      </c>
      <c r="T39" s="32">
        <v>228.25</v>
      </c>
      <c r="U39" s="132" t="s">
        <v>56</v>
      </c>
      <c r="V39" s="128">
        <f>NETSPEC*W39</f>
        <v>295</v>
      </c>
      <c r="W39" s="129">
        <v>2</v>
      </c>
      <c r="X39" s="133">
        <f>W39/24</f>
        <v>8.3333333333333329E-2</v>
      </c>
      <c r="Y39" s="37"/>
      <c r="Z39" s="37"/>
      <c r="AA39" s="37"/>
      <c r="AB39" s="37"/>
      <c r="AC39" s="37"/>
      <c r="AD39" s="37"/>
      <c r="AE39" s="37"/>
    </row>
    <row r="40" spans="1:31" ht="14.25" customHeight="1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0"/>
      <c r="O40" s="128"/>
      <c r="P40" s="128"/>
      <c r="Q40" s="134"/>
      <c r="R40" s="32"/>
      <c r="S40" s="32"/>
      <c r="T40" s="32"/>
      <c r="U40" s="132"/>
      <c r="V40" s="128"/>
      <c r="W40" s="129"/>
      <c r="X40" s="135"/>
      <c r="Y40" s="37"/>
      <c r="Z40" s="37"/>
      <c r="AA40" s="37"/>
      <c r="AB40" s="37"/>
      <c r="AC40" s="37"/>
      <c r="AD40" s="37"/>
      <c r="AE40" s="37"/>
    </row>
    <row r="41" spans="1:31" ht="14.25" customHeight="1" x14ac:dyDescent="0.25">
      <c r="A41" s="161" t="s">
        <v>57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3"/>
      <c r="O41" s="128"/>
      <c r="P41" s="128"/>
      <c r="Q41" s="134"/>
      <c r="R41" s="32" t="s">
        <v>58</v>
      </c>
      <c r="S41" s="32"/>
      <c r="T41" s="32"/>
      <c r="U41" s="128"/>
      <c r="V41" s="128"/>
      <c r="W41" s="129"/>
      <c r="X41" s="135"/>
      <c r="Y41" s="37"/>
      <c r="Z41" s="37"/>
      <c r="AA41" s="37"/>
      <c r="AB41" s="37"/>
      <c r="AC41" s="37"/>
      <c r="AD41" s="37"/>
      <c r="AE41" s="37"/>
    </row>
    <row r="42" spans="1:31" ht="14.25" customHeight="1" thickBot="1" x14ac:dyDescent="0.3">
      <c r="A42" s="100"/>
      <c r="B42" s="101"/>
      <c r="C42" s="22"/>
      <c r="D42" s="22"/>
      <c r="E42" s="22"/>
      <c r="F42" s="22"/>
      <c r="G42" s="22"/>
      <c r="H42" s="22"/>
      <c r="I42" s="22"/>
      <c r="J42" s="104"/>
      <c r="K42" s="105"/>
      <c r="L42" s="106"/>
      <c r="M42" s="107"/>
      <c r="N42" s="111"/>
      <c r="O42" s="128"/>
      <c r="P42" s="128"/>
      <c r="Q42" s="134"/>
      <c r="R42" s="32"/>
      <c r="S42" s="32"/>
      <c r="T42" s="32"/>
      <c r="U42" s="128"/>
      <c r="V42" s="128"/>
      <c r="W42" s="129"/>
      <c r="X42" s="135"/>
      <c r="Y42" s="37"/>
      <c r="Z42" s="37"/>
      <c r="AA42" s="37"/>
      <c r="AB42" s="37"/>
      <c r="AC42" s="37"/>
      <c r="AD42" s="37"/>
      <c r="AE42" s="37"/>
    </row>
    <row r="43" spans="1:31" s="15" customFormat="1" ht="14.25" customHeight="1" thickBot="1" x14ac:dyDescent="0.3">
      <c r="A43" s="89" t="s">
        <v>59</v>
      </c>
      <c r="B43" s="58"/>
      <c r="C43" s="13"/>
      <c r="D43" s="13"/>
      <c r="E43" s="13"/>
      <c r="F43" s="13"/>
      <c r="G43" s="13"/>
      <c r="H43" s="13"/>
      <c r="I43" s="14"/>
      <c r="J43" s="21"/>
      <c r="K43" s="115" t="s">
        <v>36</v>
      </c>
      <c r="L43" s="116"/>
      <c r="M43" s="117"/>
      <c r="N43" s="123" t="s">
        <v>37</v>
      </c>
      <c r="O43" s="128"/>
      <c r="P43" s="128"/>
      <c r="Q43" s="134"/>
      <c r="R43" s="32"/>
      <c r="S43" s="32"/>
      <c r="T43" s="32"/>
      <c r="U43" s="128"/>
      <c r="V43" s="128"/>
      <c r="W43" s="129"/>
      <c r="X43" s="135"/>
      <c r="Y43" s="130"/>
      <c r="Z43" s="130"/>
      <c r="AA43" s="130"/>
      <c r="AB43" s="130"/>
      <c r="AC43" s="130"/>
      <c r="AD43" s="130"/>
      <c r="AE43" s="130"/>
    </row>
    <row r="44" spans="1:31" ht="14.25" customHeight="1" x14ac:dyDescent="0.25">
      <c r="A44" s="59"/>
      <c r="B44" s="170" t="s">
        <v>60</v>
      </c>
      <c r="C44" s="171"/>
      <c r="D44" s="171"/>
      <c r="E44" s="171"/>
      <c r="F44" s="171"/>
      <c r="G44" s="171"/>
      <c r="H44" s="171"/>
      <c r="I44" s="172"/>
      <c r="J44" s="16"/>
      <c r="K44" s="17">
        <f>R44+V44</f>
        <v>450.2</v>
      </c>
      <c r="L44" s="24"/>
      <c r="M44" s="19">
        <f>A44*J44*L44</f>
        <v>0</v>
      </c>
      <c r="N44" s="66" t="str">
        <f>+IF(A44="","",A44*R44)</f>
        <v/>
      </c>
      <c r="O44" s="128"/>
      <c r="P44" s="128"/>
      <c r="Q44" s="134" t="s">
        <v>61</v>
      </c>
      <c r="R44" s="32">
        <f>R26+82.75</f>
        <v>350</v>
      </c>
      <c r="S44" s="32"/>
      <c r="T44" s="32"/>
      <c r="U44" s="132" t="s">
        <v>46</v>
      </c>
      <c r="V44" s="128">
        <f>W44*NETTECH</f>
        <v>100.2</v>
      </c>
      <c r="W44" s="129">
        <v>0.8</v>
      </c>
      <c r="X44" s="133">
        <f>W44/24</f>
        <v>3.3333333333333333E-2</v>
      </c>
      <c r="Y44" s="37"/>
      <c r="Z44" s="37"/>
      <c r="AA44" s="37"/>
      <c r="AB44" s="37"/>
      <c r="AC44" s="37"/>
      <c r="AD44" s="37"/>
      <c r="AE44" s="37"/>
    </row>
    <row r="45" spans="1:31" ht="14.25" customHeight="1" x14ac:dyDescent="0.25">
      <c r="A45" s="59"/>
      <c r="B45" s="182" t="s">
        <v>62</v>
      </c>
      <c r="C45" s="183"/>
      <c r="D45" s="183"/>
      <c r="E45" s="183"/>
      <c r="F45" s="183"/>
      <c r="G45" s="183"/>
      <c r="H45" s="183"/>
      <c r="I45" s="184"/>
      <c r="J45" s="16"/>
      <c r="K45" s="17">
        <f>R45+V45</f>
        <v>405.95</v>
      </c>
      <c r="L45" s="18"/>
      <c r="M45" s="19">
        <f>A45*J45*L45</f>
        <v>0</v>
      </c>
      <c r="N45" s="66" t="str">
        <f>+IF(A45="","",A45*R45)</f>
        <v/>
      </c>
      <c r="O45" s="128"/>
      <c r="P45" s="128"/>
      <c r="Q45" s="134" t="s">
        <v>94</v>
      </c>
      <c r="R45" s="32">
        <v>305.75</v>
      </c>
      <c r="S45" s="32"/>
      <c r="T45" s="32"/>
      <c r="U45" s="132" t="s">
        <v>46</v>
      </c>
      <c r="V45" s="128">
        <f>W45*NETTECH</f>
        <v>100.2</v>
      </c>
      <c r="W45" s="129">
        <v>0.8</v>
      </c>
      <c r="X45" s="133">
        <f>W45/24</f>
        <v>3.3333333333333333E-2</v>
      </c>
      <c r="Y45" s="37"/>
      <c r="Z45" s="37"/>
      <c r="AA45" s="37"/>
      <c r="AB45" s="37"/>
      <c r="AC45" s="37"/>
      <c r="AD45" s="37"/>
      <c r="AE45" s="37"/>
    </row>
    <row r="46" spans="1:31" ht="14.25" customHeight="1" x14ac:dyDescent="0.25">
      <c r="A46" s="57"/>
      <c r="B46" s="185" t="s">
        <v>63</v>
      </c>
      <c r="C46" s="186"/>
      <c r="D46" s="186"/>
      <c r="E46" s="186"/>
      <c r="F46" s="186"/>
      <c r="G46" s="186"/>
      <c r="H46" s="186"/>
      <c r="I46" s="187"/>
      <c r="J46" s="20"/>
      <c r="K46" s="17">
        <f>R46+V46</f>
        <v>223.45</v>
      </c>
      <c r="L46" s="18"/>
      <c r="M46" s="19">
        <f>A46*J46*L46</f>
        <v>0</v>
      </c>
      <c r="N46" s="66" t="str">
        <f>+IF(A46="","",A46*R46)</f>
        <v/>
      </c>
      <c r="O46" s="128"/>
      <c r="P46" s="128"/>
      <c r="Q46" s="134" t="s">
        <v>95</v>
      </c>
      <c r="R46" s="32">
        <f>T38</f>
        <v>123.25</v>
      </c>
      <c r="S46" s="32"/>
      <c r="T46" s="32"/>
      <c r="U46" s="132" t="s">
        <v>46</v>
      </c>
      <c r="V46" s="128">
        <f>W46*NETTECH</f>
        <v>100.2</v>
      </c>
      <c r="W46" s="129">
        <v>0.8</v>
      </c>
      <c r="X46" s="133">
        <f>W46/24</f>
        <v>3.3333333333333333E-2</v>
      </c>
      <c r="Y46" s="37"/>
      <c r="Z46" s="37"/>
      <c r="AA46" s="37"/>
      <c r="AB46" s="37"/>
      <c r="AC46" s="37"/>
      <c r="AD46" s="37"/>
      <c r="AE46" s="37"/>
    </row>
    <row r="47" spans="1:31" ht="14.25" customHeight="1" thickBot="1" x14ac:dyDescent="0.3">
      <c r="A47" s="124"/>
      <c r="B47" s="188" t="s">
        <v>64</v>
      </c>
      <c r="C47" s="189"/>
      <c r="D47" s="189"/>
      <c r="E47" s="189"/>
      <c r="F47" s="189"/>
      <c r="G47" s="189"/>
      <c r="H47" s="189"/>
      <c r="I47" s="190"/>
      <c r="J47" s="25"/>
      <c r="K47" s="26">
        <f>R47+V47</f>
        <v>346.25</v>
      </c>
      <c r="L47" s="125"/>
      <c r="M47" s="27">
        <f>A47*J47*L47</f>
        <v>0</v>
      </c>
      <c r="N47" s="67" t="str">
        <f>+IF(A47="","",A47*R47)</f>
        <v/>
      </c>
      <c r="O47" s="128"/>
      <c r="P47" s="128"/>
      <c r="Q47" s="134" t="s">
        <v>96</v>
      </c>
      <c r="R47" s="32">
        <f>T39</f>
        <v>228.25</v>
      </c>
      <c r="S47" s="32"/>
      <c r="T47" s="32"/>
      <c r="U47" s="132" t="s">
        <v>56</v>
      </c>
      <c r="V47" s="128">
        <f>W47*NETSPEC</f>
        <v>118</v>
      </c>
      <c r="W47" s="129">
        <v>0.8</v>
      </c>
      <c r="X47" s="133">
        <f>W47/24</f>
        <v>3.3333333333333333E-2</v>
      </c>
      <c r="Y47" s="37"/>
      <c r="Z47" s="37"/>
      <c r="AA47" s="37"/>
      <c r="AB47" s="37"/>
      <c r="AC47" s="37"/>
      <c r="AD47" s="37"/>
      <c r="AE47" s="37"/>
    </row>
    <row r="48" spans="1:31" ht="14.2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30"/>
      <c r="K48" s="60" t="s">
        <v>65</v>
      </c>
      <c r="L48" s="60" t="s">
        <v>66</v>
      </c>
      <c r="M48" s="31"/>
      <c r="N48" s="65" t="str">
        <f>+IF(SUM(N26:N47)=0,"",SUM(N26:N47))</f>
        <v/>
      </c>
      <c r="O48" s="35"/>
      <c r="P48" s="35"/>
      <c r="Q48" s="122"/>
      <c r="R48" s="32"/>
      <c r="S48" s="32"/>
      <c r="T48" s="32"/>
      <c r="U48" s="32"/>
      <c r="V48" s="136"/>
      <c r="W48" s="36"/>
      <c r="X48" s="36"/>
      <c r="Y48" s="37"/>
      <c r="Z48" s="37"/>
      <c r="AA48" s="37"/>
      <c r="AB48" s="37"/>
      <c r="AC48" s="37"/>
      <c r="AD48" s="37"/>
      <c r="AE48" s="37"/>
    </row>
    <row r="49" spans="1:31" ht="14.2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30"/>
      <c r="K49" s="60" t="s">
        <v>67</v>
      </c>
      <c r="L49" s="60" t="s">
        <v>67</v>
      </c>
      <c r="M49" s="31"/>
      <c r="N49" s="63">
        <f>V49</f>
        <v>0</v>
      </c>
      <c r="O49" s="35"/>
      <c r="P49" s="35"/>
      <c r="Q49" s="122"/>
      <c r="R49" s="32"/>
      <c r="S49" s="32"/>
      <c r="T49" s="32"/>
      <c r="U49" s="137" t="s">
        <v>68</v>
      </c>
      <c r="V49" s="136">
        <f>(A32*V32)+(A33*V33)+(A34*V34)+(A38*V38)+(A39*V39)+(A45*V45)+(A46*V46)+(A47*V47)+(A44*V44)</f>
        <v>0</v>
      </c>
      <c r="W49" s="36"/>
      <c r="X49" s="36"/>
      <c r="Y49" s="37"/>
      <c r="Z49" s="37"/>
      <c r="AA49" s="37"/>
      <c r="AB49" s="37"/>
      <c r="AC49" s="37"/>
      <c r="AD49" s="37"/>
      <c r="AE49" s="37"/>
    </row>
    <row r="50" spans="1:31" ht="14.2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30"/>
      <c r="K50" s="60" t="s">
        <v>69</v>
      </c>
      <c r="L50" s="60" t="s">
        <v>70</v>
      </c>
      <c r="M50" s="31"/>
      <c r="N50" s="63">
        <f>SUM(N48:N49)*5%</f>
        <v>0</v>
      </c>
      <c r="O50" s="35"/>
      <c r="P50" s="35"/>
      <c r="Q50" s="122"/>
      <c r="R50" s="32"/>
      <c r="S50" s="32"/>
      <c r="T50" s="32"/>
      <c r="U50" s="32"/>
      <c r="V50" s="136"/>
      <c r="W50" s="36"/>
      <c r="X50" s="36"/>
      <c r="Y50" s="37"/>
      <c r="Z50" s="37"/>
      <c r="AA50" s="37"/>
      <c r="AB50" s="37"/>
      <c r="AC50" s="37"/>
      <c r="AD50" s="37"/>
      <c r="AE50" s="37"/>
    </row>
    <row r="51" spans="1:31" ht="14.25" customHeight="1" thickBot="1" x14ac:dyDescent="0.35">
      <c r="A51" s="61"/>
      <c r="B51" s="61"/>
      <c r="C51" s="61"/>
      <c r="D51" s="61"/>
      <c r="E51" s="61"/>
      <c r="F51" s="61"/>
      <c r="G51" s="61"/>
      <c r="H51" s="61"/>
      <c r="I51" s="61"/>
      <c r="J51" s="30"/>
      <c r="K51" s="60" t="s">
        <v>71</v>
      </c>
      <c r="L51" s="60" t="s">
        <v>71</v>
      </c>
      <c r="M51" s="31"/>
      <c r="N51" s="64">
        <f>SUM(N48:N50)</f>
        <v>0</v>
      </c>
      <c r="O51" s="35"/>
      <c r="P51" s="35"/>
      <c r="Q51" s="122"/>
      <c r="R51" s="32"/>
      <c r="S51" s="32"/>
      <c r="T51" s="32"/>
      <c r="U51" s="32"/>
      <c r="V51" s="136"/>
      <c r="W51" s="36"/>
      <c r="X51" s="36"/>
      <c r="Y51" s="37"/>
      <c r="Z51" s="37"/>
      <c r="AA51" s="37"/>
      <c r="AB51" s="37"/>
      <c r="AC51" s="37"/>
      <c r="AD51" s="37"/>
      <c r="AE51" s="37"/>
    </row>
    <row r="52" spans="1:31" ht="14.25" customHeigh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30"/>
      <c r="K52" s="60"/>
      <c r="L52" s="60"/>
      <c r="M52" s="31"/>
      <c r="N52" s="31"/>
      <c r="O52" s="35"/>
      <c r="P52" s="35"/>
      <c r="Q52" s="122"/>
      <c r="R52" s="32"/>
      <c r="S52" s="32"/>
      <c r="T52" s="32"/>
      <c r="U52" s="32"/>
      <c r="V52" s="136"/>
      <c r="W52" s="36"/>
      <c r="X52" s="36"/>
      <c r="Y52" s="37"/>
      <c r="Z52" s="37"/>
      <c r="AA52" s="37"/>
      <c r="AB52" s="37"/>
      <c r="AC52" s="37"/>
      <c r="AD52" s="37"/>
      <c r="AE52" s="37"/>
    </row>
    <row r="53" spans="1:31" ht="14.25" customHeight="1" x14ac:dyDescent="0.25">
      <c r="A53" s="28"/>
      <c r="B53" s="29"/>
      <c r="C53" s="23"/>
      <c r="D53" s="23"/>
      <c r="E53" s="23"/>
      <c r="F53" s="23"/>
      <c r="G53" s="23"/>
      <c r="H53" s="23"/>
      <c r="I53" s="23"/>
      <c r="J53" s="30"/>
      <c r="K53" s="32"/>
      <c r="L53" s="33"/>
      <c r="M53" s="34"/>
      <c r="N53" s="34">
        <f>A53*K53*L53</f>
        <v>0</v>
      </c>
      <c r="O53" s="35"/>
      <c r="P53" s="35"/>
      <c r="Q53" s="122"/>
      <c r="R53" s="32"/>
      <c r="S53" s="32"/>
      <c r="T53" s="32"/>
      <c r="U53" s="32" t="s">
        <v>46</v>
      </c>
      <c r="V53" s="138">
        <v>125.25</v>
      </c>
      <c r="W53" s="36"/>
      <c r="X53" s="36"/>
      <c r="Y53" s="37"/>
      <c r="Z53" s="37"/>
      <c r="AA53" s="37"/>
      <c r="AB53" s="37"/>
      <c r="AC53" s="37"/>
      <c r="AD53" s="37"/>
      <c r="AE53" s="37"/>
    </row>
    <row r="54" spans="1:31" ht="14.25" customHeight="1" x14ac:dyDescent="0.25">
      <c r="B54" s="37"/>
      <c r="C54" s="37"/>
      <c r="D54" s="37"/>
      <c r="E54" s="37"/>
      <c r="F54" s="37"/>
      <c r="G54" s="140"/>
      <c r="H54" s="37"/>
      <c r="I54" s="37"/>
      <c r="O54" s="35"/>
      <c r="P54" s="35"/>
      <c r="Q54" s="122"/>
      <c r="R54" s="32"/>
      <c r="S54" s="32"/>
      <c r="T54" s="32"/>
      <c r="U54" s="32" t="s">
        <v>56</v>
      </c>
      <c r="V54" s="139">
        <v>147.5</v>
      </c>
      <c r="W54" s="36"/>
      <c r="X54" s="36"/>
      <c r="Y54" s="37"/>
      <c r="Z54" s="37"/>
      <c r="AA54" s="37"/>
      <c r="AB54" s="37"/>
      <c r="AC54" s="37"/>
      <c r="AD54" s="37"/>
      <c r="AE54" s="37"/>
    </row>
    <row r="55" spans="1:31" s="37" customFormat="1" ht="14.25" customHeight="1" x14ac:dyDescent="0.25">
      <c r="C55" s="96"/>
      <c r="O55" s="35"/>
      <c r="P55" s="35"/>
      <c r="Q55" s="122"/>
      <c r="R55" s="32"/>
      <c r="S55" s="32"/>
      <c r="T55" s="32"/>
      <c r="U55" s="32"/>
      <c r="V55" s="36"/>
      <c r="W55" s="36"/>
      <c r="X55" s="36"/>
    </row>
    <row r="56" spans="1:31" ht="14.25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7"/>
      <c r="P56" s="37"/>
      <c r="Q56" s="122"/>
      <c r="R56" s="36"/>
      <c r="S56" s="36"/>
      <c r="T56" s="36"/>
      <c r="U56" s="36"/>
      <c r="V56" s="36"/>
      <c r="W56" s="36"/>
      <c r="X56" s="36"/>
      <c r="Y56" s="37"/>
      <c r="Z56" s="37"/>
      <c r="AA56" s="37"/>
      <c r="AB56" s="37"/>
      <c r="AC56" s="37"/>
      <c r="AD56" s="37"/>
      <c r="AE56" s="37"/>
    </row>
    <row r="57" spans="1:31" ht="14.25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37"/>
      <c r="P57" s="37"/>
      <c r="Q57" s="122"/>
      <c r="R57" s="36"/>
      <c r="S57" s="36"/>
      <c r="T57" s="36"/>
      <c r="U57" s="36"/>
      <c r="V57" s="36"/>
      <c r="W57" s="36"/>
      <c r="X57" s="36"/>
      <c r="Y57" s="37"/>
      <c r="Z57" s="37"/>
      <c r="AA57" s="37"/>
      <c r="AB57" s="37"/>
      <c r="AC57" s="37"/>
      <c r="AD57" s="37"/>
      <c r="AE57" s="37"/>
    </row>
    <row r="58" spans="1:31" ht="14.25" customHeight="1" x14ac:dyDescent="0.25">
      <c r="O58" s="37"/>
      <c r="P58" s="37"/>
      <c r="Q58" s="122"/>
      <c r="R58" s="36"/>
      <c r="S58" s="36"/>
      <c r="T58" s="36"/>
      <c r="U58" s="36"/>
      <c r="V58" s="36"/>
      <c r="W58" s="36"/>
      <c r="X58" s="36"/>
      <c r="Y58" s="37"/>
      <c r="Z58" s="37"/>
      <c r="AA58" s="37"/>
      <c r="AB58" s="37"/>
      <c r="AC58" s="37"/>
      <c r="AD58" s="37"/>
      <c r="AE58" s="37"/>
    </row>
    <row r="59" spans="1:31" ht="14.25" customHeight="1" x14ac:dyDescent="0.25">
      <c r="O59" s="37"/>
      <c r="P59" s="37"/>
      <c r="Q59" s="122"/>
      <c r="R59" s="36"/>
      <c r="S59" s="36"/>
      <c r="T59" s="36"/>
      <c r="U59" s="36"/>
      <c r="V59" s="36"/>
      <c r="W59" s="36"/>
      <c r="X59" s="36"/>
      <c r="Y59" s="37"/>
      <c r="Z59" s="37"/>
      <c r="AA59" s="37"/>
      <c r="AB59" s="37"/>
      <c r="AC59" s="37"/>
      <c r="AD59" s="37"/>
      <c r="AE59" s="37"/>
    </row>
    <row r="60" spans="1:31" ht="14.25" customHeight="1" x14ac:dyDescent="0.25">
      <c r="O60" s="37"/>
      <c r="P60" s="37"/>
      <c r="Q60" s="122"/>
      <c r="R60" s="36"/>
      <c r="S60" s="36"/>
      <c r="T60" s="36"/>
      <c r="U60" s="36"/>
      <c r="V60" s="36"/>
      <c r="W60" s="36"/>
      <c r="X60" s="36"/>
      <c r="Y60" s="37"/>
      <c r="Z60" s="37"/>
      <c r="AA60" s="37"/>
      <c r="AB60" s="37"/>
      <c r="AC60" s="37"/>
      <c r="AD60" s="37"/>
      <c r="AE60" s="37"/>
    </row>
    <row r="61" spans="1:31" ht="16.5" hidden="1" customHeight="1" x14ac:dyDescent="0.25">
      <c r="D61" s="38"/>
      <c r="O61" s="37"/>
      <c r="P61" s="37"/>
      <c r="Q61" s="122"/>
      <c r="R61" s="36"/>
      <c r="S61" s="36"/>
      <c r="T61" s="36"/>
      <c r="U61" s="36"/>
      <c r="V61" s="36"/>
      <c r="W61" s="36"/>
      <c r="X61" s="36"/>
      <c r="Y61" s="37"/>
      <c r="Z61" s="37"/>
      <c r="AA61" s="37"/>
      <c r="AB61" s="37"/>
      <c r="AC61" s="37"/>
      <c r="AD61" s="37"/>
      <c r="AE61" s="37"/>
    </row>
    <row r="62" spans="1:31" ht="16.5" hidden="1" customHeight="1" x14ac:dyDescent="0.25">
      <c r="D62" s="38"/>
      <c r="O62" s="37"/>
      <c r="P62" s="37"/>
      <c r="Q62" s="122"/>
      <c r="R62" s="36"/>
      <c r="S62" s="36"/>
      <c r="T62" s="36"/>
      <c r="U62" s="36"/>
      <c r="V62" s="36"/>
      <c r="W62" s="36"/>
      <c r="X62" s="36"/>
      <c r="Y62" s="37"/>
      <c r="Z62" s="37"/>
      <c r="AA62" s="37"/>
      <c r="AB62" s="37"/>
      <c r="AC62" s="37"/>
      <c r="AD62" s="37"/>
      <c r="AE62" s="37"/>
    </row>
    <row r="63" spans="1:31" ht="16.5" hidden="1" customHeight="1" x14ac:dyDescent="0.25">
      <c r="D63" s="38"/>
      <c r="O63" s="37"/>
      <c r="P63" s="37"/>
      <c r="Q63" s="122"/>
      <c r="R63" s="36"/>
      <c r="S63" s="36"/>
      <c r="T63" s="36"/>
      <c r="U63" s="36"/>
      <c r="V63" s="36"/>
      <c r="W63" s="36"/>
      <c r="X63" s="36"/>
      <c r="Y63" s="37"/>
      <c r="Z63" s="37"/>
      <c r="AA63" s="37"/>
      <c r="AB63" s="37"/>
      <c r="AC63" s="37"/>
      <c r="AD63" s="37"/>
      <c r="AE63" s="37"/>
    </row>
    <row r="64" spans="1:31" ht="16.5" hidden="1" customHeight="1" x14ac:dyDescent="0.25">
      <c r="D64" s="38"/>
      <c r="O64" s="37"/>
      <c r="P64" s="37"/>
      <c r="Q64" s="122"/>
      <c r="R64" s="36"/>
      <c r="S64" s="36"/>
      <c r="T64" s="36"/>
      <c r="U64" s="36"/>
      <c r="V64" s="36"/>
      <c r="W64" s="36"/>
      <c r="X64" s="36"/>
      <c r="Y64" s="37"/>
      <c r="Z64" s="37"/>
      <c r="AA64" s="37"/>
      <c r="AB64" s="37"/>
      <c r="AC64" s="37"/>
      <c r="AD64" s="37"/>
      <c r="AE64" s="37"/>
    </row>
    <row r="65" spans="1:31" ht="16.5" hidden="1" customHeight="1" x14ac:dyDescent="0.25">
      <c r="D65" s="38"/>
      <c r="O65" s="37"/>
      <c r="P65" s="37"/>
      <c r="Q65" s="122"/>
      <c r="R65" s="36"/>
      <c r="S65" s="36"/>
      <c r="T65" s="36"/>
      <c r="U65" s="36"/>
      <c r="V65" s="36"/>
      <c r="W65" s="36"/>
      <c r="X65" s="36"/>
      <c r="Y65" s="37"/>
      <c r="Z65" s="37"/>
      <c r="AA65" s="37"/>
      <c r="AB65" s="37"/>
      <c r="AC65" s="37"/>
      <c r="AD65" s="37"/>
      <c r="AE65" s="37"/>
    </row>
    <row r="66" spans="1:31" ht="16.5" hidden="1" customHeight="1" x14ac:dyDescent="0.25">
      <c r="D66" s="38"/>
      <c r="O66" s="37"/>
      <c r="P66" s="37"/>
      <c r="Q66" s="122"/>
      <c r="R66" s="36"/>
      <c r="S66" s="36"/>
      <c r="T66" s="36"/>
      <c r="U66" s="36"/>
      <c r="V66" s="36"/>
      <c r="W66" s="36"/>
      <c r="X66" s="36"/>
      <c r="Y66" s="37"/>
      <c r="Z66" s="37"/>
      <c r="AA66" s="37"/>
      <c r="AB66" s="37"/>
      <c r="AC66" s="37"/>
      <c r="AD66" s="37"/>
      <c r="AE66" s="37"/>
    </row>
    <row r="67" spans="1:31" ht="16.5" hidden="1" customHeight="1" x14ac:dyDescent="0.25">
      <c r="A67" s="39"/>
      <c r="B67" s="39"/>
      <c r="C67" s="39"/>
      <c r="D67" s="40"/>
      <c r="O67" s="37"/>
      <c r="P67" s="37"/>
      <c r="Q67" s="122"/>
      <c r="R67" s="36"/>
      <c r="S67" s="36"/>
      <c r="T67" s="36"/>
      <c r="U67" s="36"/>
      <c r="V67" s="36"/>
      <c r="W67" s="36"/>
      <c r="X67" s="36"/>
      <c r="Y67" s="37"/>
      <c r="Z67" s="37"/>
      <c r="AA67" s="37"/>
      <c r="AB67" s="37"/>
      <c r="AC67" s="37"/>
      <c r="AD67" s="37"/>
      <c r="AE67" s="37"/>
    </row>
    <row r="68" spans="1:31" hidden="1" x14ac:dyDescent="0.25">
      <c r="A68" s="41" t="s">
        <v>72</v>
      </c>
      <c r="B68" s="42" t="s">
        <v>73</v>
      </c>
      <c r="C68" s="43" t="s">
        <v>74</v>
      </c>
      <c r="D68" s="44" t="s">
        <v>75</v>
      </c>
      <c r="O68" s="37"/>
      <c r="P68" s="37"/>
      <c r="Q68" s="122"/>
      <c r="R68" s="36"/>
      <c r="S68" s="36"/>
      <c r="T68" s="36"/>
      <c r="U68" s="36"/>
      <c r="V68" s="36"/>
      <c r="W68" s="36"/>
      <c r="X68" s="36"/>
      <c r="Y68" s="37"/>
      <c r="Z68" s="37"/>
      <c r="AA68" s="37"/>
      <c r="AB68" s="37"/>
      <c r="AC68" s="37"/>
      <c r="AD68" s="37"/>
      <c r="AE68" s="37"/>
    </row>
    <row r="69" spans="1:31" hidden="1" x14ac:dyDescent="0.25">
      <c r="A69" s="45" t="s">
        <v>76</v>
      </c>
      <c r="B69" s="46">
        <v>0</v>
      </c>
      <c r="C69" s="46">
        <v>0.15</v>
      </c>
      <c r="D69" s="44" t="s">
        <v>77</v>
      </c>
      <c r="O69" s="37"/>
      <c r="P69" s="37"/>
      <c r="Q69" s="122"/>
      <c r="R69" s="36"/>
      <c r="S69" s="36"/>
      <c r="T69" s="36"/>
      <c r="U69" s="36"/>
      <c r="V69" s="36"/>
      <c r="W69" s="36"/>
      <c r="X69" s="36"/>
      <c r="Y69" s="37"/>
      <c r="Z69" s="37"/>
      <c r="AA69" s="37"/>
      <c r="AB69" s="37"/>
      <c r="AC69" s="37"/>
      <c r="AD69" s="37"/>
      <c r="AE69" s="37"/>
    </row>
    <row r="70" spans="1:31" hidden="1" x14ac:dyDescent="0.25">
      <c r="A70" s="45" t="s">
        <v>78</v>
      </c>
      <c r="B70" s="46">
        <v>0</v>
      </c>
      <c r="C70" s="46">
        <v>0.15</v>
      </c>
      <c r="D70" s="47" t="s">
        <v>79</v>
      </c>
      <c r="O70" s="37"/>
      <c r="P70" s="37"/>
      <c r="Q70" s="122"/>
      <c r="R70" s="36"/>
      <c r="S70" s="36"/>
      <c r="T70" s="36"/>
      <c r="U70" s="36"/>
      <c r="V70" s="36"/>
      <c r="W70" s="36"/>
      <c r="X70" s="36"/>
      <c r="Y70" s="37"/>
      <c r="Z70" s="37"/>
      <c r="AA70" s="37"/>
      <c r="AB70" s="37"/>
      <c r="AC70" s="37"/>
      <c r="AD70" s="37"/>
      <c r="AE70" s="37"/>
    </row>
    <row r="71" spans="1:31" hidden="1" x14ac:dyDescent="0.25">
      <c r="A71" s="45" t="s">
        <v>80</v>
      </c>
      <c r="B71" s="46">
        <v>0</v>
      </c>
      <c r="C71" s="46">
        <v>0.15</v>
      </c>
      <c r="D71" s="48" t="s">
        <v>81</v>
      </c>
      <c r="O71" s="37"/>
      <c r="P71" s="37"/>
      <c r="Q71" s="122"/>
      <c r="R71" s="36"/>
      <c r="S71" s="36"/>
      <c r="T71" s="36"/>
      <c r="U71" s="36"/>
      <c r="V71" s="36"/>
      <c r="W71" s="36"/>
      <c r="X71" s="36"/>
      <c r="Y71" s="37"/>
      <c r="Z71" s="37"/>
      <c r="AA71" s="37"/>
      <c r="AB71" s="37"/>
      <c r="AC71" s="37"/>
      <c r="AD71" s="37"/>
      <c r="AE71" s="37"/>
    </row>
    <row r="72" spans="1:31" hidden="1" x14ac:dyDescent="0.25">
      <c r="A72" s="45" t="s">
        <v>82</v>
      </c>
      <c r="B72" s="46">
        <v>0</v>
      </c>
      <c r="C72" s="46">
        <v>0.15</v>
      </c>
      <c r="D72" s="47" t="s">
        <v>83</v>
      </c>
      <c r="O72" s="37"/>
      <c r="P72" s="37"/>
      <c r="Q72" s="122"/>
      <c r="R72" s="36"/>
      <c r="S72" s="36"/>
      <c r="T72" s="36"/>
      <c r="U72" s="36"/>
      <c r="V72" s="36"/>
      <c r="W72" s="36"/>
      <c r="X72" s="36"/>
      <c r="Y72" s="37"/>
      <c r="Z72" s="37"/>
      <c r="AA72" s="37"/>
      <c r="AB72" s="37"/>
      <c r="AC72" s="37"/>
      <c r="AD72" s="37"/>
      <c r="AE72" s="37"/>
    </row>
    <row r="73" spans="1:31" hidden="1" x14ac:dyDescent="0.25">
      <c r="A73" s="45" t="s">
        <v>84</v>
      </c>
      <c r="B73" s="49">
        <v>9.9750000000000005E-2</v>
      </c>
      <c r="C73" s="46">
        <v>0.05</v>
      </c>
      <c r="D73" s="47" t="s">
        <v>85</v>
      </c>
      <c r="O73" s="37"/>
      <c r="P73" s="37"/>
      <c r="Q73" s="122"/>
      <c r="R73" s="36"/>
      <c r="S73" s="36"/>
      <c r="T73" s="36"/>
      <c r="U73" s="36"/>
      <c r="V73" s="36"/>
      <c r="W73" s="36"/>
      <c r="X73" s="36"/>
      <c r="Y73" s="37"/>
      <c r="Z73" s="37"/>
      <c r="AA73" s="37"/>
      <c r="AB73" s="37"/>
      <c r="AC73" s="37"/>
      <c r="AD73" s="37"/>
      <c r="AE73" s="37"/>
    </row>
    <row r="74" spans="1:31" hidden="1" x14ac:dyDescent="0.25">
      <c r="A74" s="45" t="s">
        <v>0</v>
      </c>
      <c r="B74" s="46">
        <v>0</v>
      </c>
      <c r="C74" s="46">
        <v>0.13</v>
      </c>
      <c r="D74" s="47"/>
      <c r="O74" s="37"/>
      <c r="P74" s="37"/>
      <c r="Q74" s="122"/>
      <c r="R74" s="36"/>
      <c r="S74" s="36"/>
      <c r="T74" s="36"/>
      <c r="U74" s="36"/>
      <c r="V74" s="36"/>
      <c r="W74" s="36"/>
      <c r="X74" s="36"/>
      <c r="Y74" s="37"/>
      <c r="Z74" s="37"/>
      <c r="AA74" s="37"/>
      <c r="AB74" s="37"/>
      <c r="AC74" s="37"/>
      <c r="AD74" s="37"/>
      <c r="AE74" s="37"/>
    </row>
    <row r="75" spans="1:31" hidden="1" x14ac:dyDescent="0.25">
      <c r="A75" s="45" t="s">
        <v>86</v>
      </c>
      <c r="B75" s="46">
        <v>0.08</v>
      </c>
      <c r="C75" s="46">
        <v>0.05</v>
      </c>
      <c r="D75" s="47"/>
      <c r="O75" s="37"/>
      <c r="P75" s="37"/>
      <c r="Q75" s="122"/>
      <c r="R75" s="36"/>
      <c r="S75" s="36"/>
      <c r="T75" s="36"/>
      <c r="U75" s="36"/>
      <c r="V75" s="36"/>
      <c r="W75" s="36"/>
      <c r="X75" s="36"/>
      <c r="Y75" s="37"/>
      <c r="Z75" s="37"/>
      <c r="AA75" s="37"/>
      <c r="AB75" s="37"/>
      <c r="AC75" s="37"/>
      <c r="AD75" s="37"/>
      <c r="AE75" s="37"/>
    </row>
    <row r="76" spans="1:31" hidden="1" x14ac:dyDescent="0.25">
      <c r="A76" s="45" t="s">
        <v>87</v>
      </c>
      <c r="B76" s="46">
        <v>0.06</v>
      </c>
      <c r="C76" s="46">
        <v>0.05</v>
      </c>
      <c r="D76" s="47"/>
      <c r="O76" s="37"/>
      <c r="P76" s="37"/>
      <c r="Q76" s="122"/>
      <c r="R76" s="36"/>
      <c r="S76" s="36"/>
      <c r="T76" s="36"/>
      <c r="U76" s="36"/>
      <c r="V76" s="36"/>
      <c r="W76" s="36"/>
      <c r="X76" s="36"/>
      <c r="Y76" s="37"/>
      <c r="Z76" s="37"/>
      <c r="AA76" s="37"/>
      <c r="AB76" s="37"/>
      <c r="AC76" s="37"/>
      <c r="AD76" s="37"/>
      <c r="AE76" s="37"/>
    </row>
    <row r="77" spans="1:31" hidden="1" x14ac:dyDescent="0.25">
      <c r="A77" s="45" t="s">
        <v>88</v>
      </c>
      <c r="B77" s="46">
        <v>0</v>
      </c>
      <c r="C77" s="46">
        <v>0.05</v>
      </c>
      <c r="D77" s="47"/>
      <c r="O77" s="37"/>
      <c r="P77" s="37"/>
      <c r="Q77" s="122"/>
      <c r="R77" s="36"/>
      <c r="S77" s="36"/>
      <c r="T77" s="36"/>
      <c r="U77" s="36"/>
      <c r="V77" s="36"/>
      <c r="W77" s="36"/>
      <c r="X77" s="36"/>
      <c r="Y77" s="37"/>
      <c r="Z77" s="37"/>
      <c r="AA77" s="37"/>
      <c r="AB77" s="37"/>
      <c r="AC77" s="37"/>
      <c r="AD77" s="37"/>
      <c r="AE77" s="37"/>
    </row>
    <row r="78" spans="1:31" hidden="1" x14ac:dyDescent="0.25">
      <c r="A78" s="45" t="s">
        <v>89</v>
      </c>
      <c r="B78" s="46">
        <v>7.0000000000000007E-2</v>
      </c>
      <c r="C78" s="46">
        <v>0.05</v>
      </c>
      <c r="D78" s="47"/>
      <c r="O78" s="37"/>
      <c r="P78" s="37"/>
      <c r="Q78" s="122"/>
      <c r="R78" s="36"/>
      <c r="S78" s="36"/>
      <c r="T78" s="36"/>
      <c r="U78" s="36"/>
      <c r="V78" s="36"/>
      <c r="W78" s="36"/>
      <c r="X78" s="36"/>
      <c r="Y78" s="37"/>
      <c r="Z78" s="37"/>
      <c r="AA78" s="37"/>
      <c r="AB78" s="37"/>
      <c r="AC78" s="37"/>
      <c r="AD78" s="37"/>
      <c r="AE78" s="37"/>
    </row>
    <row r="79" spans="1:31" hidden="1" x14ac:dyDescent="0.25">
      <c r="A79" s="47"/>
      <c r="B79" s="47"/>
      <c r="C79" s="47"/>
      <c r="D79" s="47"/>
      <c r="O79" s="37"/>
      <c r="P79" s="37"/>
      <c r="Q79" s="122"/>
      <c r="R79" s="36"/>
      <c r="S79" s="36"/>
      <c r="T79" s="36"/>
      <c r="U79" s="36"/>
      <c r="V79" s="36"/>
      <c r="W79" s="36"/>
      <c r="X79" s="36"/>
      <c r="Y79" s="37"/>
      <c r="Z79" s="37"/>
      <c r="AA79" s="37"/>
      <c r="AB79" s="37"/>
      <c r="AC79" s="37"/>
      <c r="AD79" s="37"/>
      <c r="AE79" s="37"/>
    </row>
    <row r="80" spans="1:31" hidden="1" x14ac:dyDescent="0.25">
      <c r="A80" s="50" t="s">
        <v>90</v>
      </c>
      <c r="B80" s="47"/>
      <c r="C80" s="47"/>
      <c r="D80" s="47"/>
      <c r="O80" s="37"/>
      <c r="P80" s="37"/>
      <c r="Q80" s="122"/>
      <c r="R80" s="36"/>
      <c r="S80" s="36"/>
      <c r="T80" s="36"/>
      <c r="U80" s="36"/>
      <c r="V80" s="36"/>
      <c r="W80" s="36"/>
      <c r="X80" s="36"/>
      <c r="Y80" s="37"/>
      <c r="Z80" s="37"/>
      <c r="AA80" s="37"/>
      <c r="AB80" s="37"/>
      <c r="AC80" s="37"/>
      <c r="AD80" s="37"/>
      <c r="AE80" s="37"/>
    </row>
    <row r="81" spans="1:31" hidden="1" x14ac:dyDescent="0.25">
      <c r="A81" s="45">
        <v>1</v>
      </c>
      <c r="B81" s="47"/>
      <c r="C81" s="47"/>
      <c r="D81" s="47"/>
      <c r="O81" s="37"/>
      <c r="P81" s="37"/>
      <c r="Q81" s="122"/>
      <c r="R81" s="36"/>
      <c r="S81" s="36"/>
      <c r="T81" s="36"/>
      <c r="U81" s="36"/>
      <c r="V81" s="36"/>
      <c r="W81" s="36"/>
      <c r="X81" s="36"/>
      <c r="Y81" s="37"/>
      <c r="Z81" s="37"/>
      <c r="AA81" s="37"/>
      <c r="AB81" s="37"/>
      <c r="AC81" s="37"/>
      <c r="AD81" s="37"/>
      <c r="AE81" s="37"/>
    </row>
    <row r="82" spans="1:31" hidden="1" x14ac:dyDescent="0.25">
      <c r="A82" s="45">
        <v>2</v>
      </c>
      <c r="B82" s="47"/>
      <c r="C82" s="47"/>
      <c r="D82" s="47"/>
      <c r="O82" s="37"/>
      <c r="P82" s="37"/>
      <c r="Q82" s="122"/>
      <c r="R82" s="36"/>
      <c r="S82" s="36"/>
      <c r="T82" s="36"/>
      <c r="U82" s="36"/>
      <c r="V82" s="36"/>
      <c r="W82" s="36"/>
      <c r="X82" s="36"/>
      <c r="Y82" s="37"/>
      <c r="Z82" s="37"/>
      <c r="AA82" s="37"/>
      <c r="AB82" s="37"/>
      <c r="AC82" s="37"/>
      <c r="AD82" s="37"/>
      <c r="AE82" s="37"/>
    </row>
    <row r="83" spans="1:31" hidden="1" x14ac:dyDescent="0.25">
      <c r="A83" s="45">
        <v>3</v>
      </c>
      <c r="B83" s="47"/>
      <c r="C83" s="47"/>
      <c r="D83" s="47"/>
      <c r="O83" s="37"/>
      <c r="P83" s="37"/>
      <c r="Q83" s="122"/>
      <c r="R83" s="36"/>
      <c r="S83" s="36"/>
      <c r="T83" s="36"/>
      <c r="U83" s="36"/>
      <c r="V83" s="36"/>
      <c r="W83" s="36"/>
      <c r="X83" s="36"/>
      <c r="Y83" s="37"/>
      <c r="Z83" s="37"/>
      <c r="AA83" s="37"/>
      <c r="AB83" s="37"/>
      <c r="AC83" s="37"/>
      <c r="AD83" s="37"/>
      <c r="AE83" s="37"/>
    </row>
    <row r="84" spans="1:31" hidden="1" x14ac:dyDescent="0.25">
      <c r="A84" s="45">
        <v>4</v>
      </c>
      <c r="B84" s="47"/>
      <c r="C84" s="47"/>
      <c r="D84" s="47"/>
      <c r="O84" s="37"/>
      <c r="P84" s="37"/>
      <c r="Q84" s="122"/>
      <c r="R84" s="36"/>
      <c r="S84" s="36"/>
      <c r="T84" s="36"/>
      <c r="U84" s="36"/>
      <c r="V84" s="36"/>
      <c r="W84" s="36"/>
      <c r="X84" s="36"/>
      <c r="Y84" s="37"/>
      <c r="Z84" s="37"/>
      <c r="AA84" s="37"/>
      <c r="AB84" s="37"/>
      <c r="AC84" s="37"/>
      <c r="AD84" s="37"/>
      <c r="AE84" s="37"/>
    </row>
    <row r="85" spans="1:31" hidden="1" x14ac:dyDescent="0.25">
      <c r="A85" s="45">
        <v>5</v>
      </c>
      <c r="B85" s="47"/>
      <c r="C85" s="47"/>
      <c r="D85" s="47"/>
      <c r="O85" s="37"/>
      <c r="P85" s="37"/>
      <c r="Q85" s="122"/>
      <c r="R85" s="36"/>
      <c r="S85" s="36"/>
      <c r="T85" s="36"/>
      <c r="U85" s="36"/>
      <c r="V85" s="36"/>
      <c r="W85" s="36"/>
      <c r="X85" s="36"/>
      <c r="Y85" s="37"/>
      <c r="Z85" s="37"/>
      <c r="AA85" s="37"/>
      <c r="AB85" s="37"/>
      <c r="AC85" s="37"/>
      <c r="AD85" s="37"/>
      <c r="AE85" s="37"/>
    </row>
    <row r="86" spans="1:31" hidden="1" x14ac:dyDescent="0.25">
      <c r="A86" s="39"/>
      <c r="B86" s="39"/>
      <c r="C86" s="39"/>
      <c r="D86" s="39"/>
      <c r="O86" s="37"/>
      <c r="P86" s="37"/>
      <c r="Q86" s="122"/>
      <c r="R86" s="36"/>
      <c r="S86" s="36"/>
      <c r="T86" s="36"/>
      <c r="U86" s="36"/>
      <c r="V86" s="36"/>
      <c r="W86" s="36"/>
      <c r="X86" s="36"/>
      <c r="Y86" s="37"/>
      <c r="Z86" s="37"/>
      <c r="AA86" s="37"/>
      <c r="AB86" s="37"/>
      <c r="AC86" s="37"/>
      <c r="AD86" s="37"/>
      <c r="AE86" s="37"/>
    </row>
    <row r="87" spans="1:31" hidden="1" x14ac:dyDescent="0.25">
      <c r="A87" s="39"/>
      <c r="B87" s="39"/>
      <c r="C87" s="39"/>
      <c r="D87" s="39"/>
      <c r="O87" s="37"/>
      <c r="P87" s="37"/>
      <c r="Q87" s="122"/>
      <c r="R87" s="36"/>
      <c r="S87" s="36"/>
      <c r="T87" s="36"/>
      <c r="U87" s="36"/>
      <c r="V87" s="36"/>
      <c r="W87" s="36"/>
      <c r="X87" s="36"/>
      <c r="Y87" s="37"/>
      <c r="Z87" s="37"/>
      <c r="AA87" s="37"/>
      <c r="AB87" s="37"/>
      <c r="AC87" s="37"/>
      <c r="AD87" s="37"/>
      <c r="AE87" s="37"/>
    </row>
    <row r="88" spans="1:31" hidden="1" x14ac:dyDescent="0.25">
      <c r="O88" s="37"/>
      <c r="P88" s="37"/>
      <c r="Q88" s="122"/>
      <c r="R88" s="36"/>
      <c r="S88" s="36"/>
      <c r="T88" s="36"/>
      <c r="U88" s="36"/>
      <c r="V88" s="36"/>
      <c r="W88" s="36"/>
      <c r="X88" s="36"/>
      <c r="Y88" s="37"/>
      <c r="Z88" s="37"/>
      <c r="AA88" s="37"/>
      <c r="AB88" s="37"/>
      <c r="AC88" s="37"/>
      <c r="AD88" s="37"/>
      <c r="AE88" s="37"/>
    </row>
    <row r="89" spans="1:31" hidden="1" x14ac:dyDescent="0.25">
      <c r="O89" s="37"/>
      <c r="P89" s="37"/>
      <c r="Q89" s="122"/>
      <c r="R89" s="36"/>
      <c r="S89" s="36"/>
      <c r="T89" s="36"/>
      <c r="U89" s="36"/>
      <c r="V89" s="36"/>
      <c r="W89" s="36"/>
      <c r="X89" s="36"/>
      <c r="Y89" s="37"/>
      <c r="Z89" s="37"/>
      <c r="AA89" s="37"/>
      <c r="AB89" s="37"/>
      <c r="AC89" s="37"/>
      <c r="AD89" s="37"/>
      <c r="AE89" s="37"/>
    </row>
    <row r="90" spans="1:31" hidden="1" x14ac:dyDescent="0.25">
      <c r="O90" s="37"/>
      <c r="P90" s="37"/>
      <c r="Q90" s="122"/>
      <c r="R90" s="36"/>
      <c r="S90" s="36"/>
      <c r="T90" s="36"/>
      <c r="U90" s="36"/>
      <c r="V90" s="36"/>
      <c r="W90" s="36"/>
      <c r="X90" s="36"/>
      <c r="Y90" s="37"/>
      <c r="Z90" s="37"/>
      <c r="AA90" s="37"/>
      <c r="AB90" s="37"/>
      <c r="AC90" s="37"/>
      <c r="AD90" s="37"/>
      <c r="AE90" s="37"/>
    </row>
    <row r="91" spans="1:31" hidden="1" x14ac:dyDescent="0.25">
      <c r="O91" s="37"/>
      <c r="P91" s="37"/>
      <c r="Q91" s="122"/>
      <c r="R91" s="36"/>
      <c r="S91" s="36"/>
      <c r="T91" s="36"/>
      <c r="U91" s="36"/>
      <c r="V91" s="36"/>
      <c r="W91" s="36"/>
      <c r="X91" s="36"/>
      <c r="Y91" s="37"/>
      <c r="Z91" s="37"/>
      <c r="AA91" s="37"/>
      <c r="AB91" s="37"/>
      <c r="AC91" s="37"/>
      <c r="AD91" s="37"/>
      <c r="AE91" s="37"/>
    </row>
    <row r="92" spans="1:31" hidden="1" x14ac:dyDescent="0.25">
      <c r="O92" s="37"/>
      <c r="P92" s="37"/>
      <c r="Q92" s="122"/>
      <c r="R92" s="36"/>
      <c r="S92" s="36"/>
      <c r="T92" s="36"/>
      <c r="U92" s="36"/>
      <c r="V92" s="36"/>
      <c r="W92" s="36"/>
      <c r="X92" s="36"/>
      <c r="Y92" s="37"/>
      <c r="Z92" s="37"/>
      <c r="AA92" s="37"/>
      <c r="AB92" s="37"/>
      <c r="AC92" s="37"/>
      <c r="AD92" s="37"/>
      <c r="AE92" s="37"/>
    </row>
    <row r="93" spans="1:31" x14ac:dyDescent="0.25">
      <c r="O93" s="37"/>
      <c r="P93" s="37"/>
      <c r="Q93" s="122"/>
      <c r="R93" s="36"/>
      <c r="S93" s="36"/>
      <c r="T93" s="36"/>
      <c r="U93" s="36"/>
      <c r="V93" s="36"/>
      <c r="W93" s="36"/>
      <c r="X93" s="36"/>
      <c r="Y93" s="37"/>
      <c r="Z93" s="37"/>
      <c r="AA93" s="37"/>
      <c r="AB93" s="37"/>
      <c r="AC93" s="37"/>
      <c r="AD93" s="37"/>
      <c r="AE93" s="37"/>
    </row>
    <row r="94" spans="1:31" x14ac:dyDescent="0.25">
      <c r="O94" s="37"/>
      <c r="P94" s="37"/>
      <c r="Q94" s="122"/>
      <c r="R94" s="36"/>
      <c r="S94" s="36"/>
      <c r="T94" s="36"/>
      <c r="U94" s="36"/>
      <c r="V94" s="36"/>
      <c r="W94" s="36"/>
      <c r="X94" s="36"/>
      <c r="Y94" s="37"/>
      <c r="Z94" s="37"/>
      <c r="AA94" s="37"/>
      <c r="AB94" s="37"/>
      <c r="AC94" s="37"/>
      <c r="AD94" s="37"/>
      <c r="AE94" s="37"/>
    </row>
    <row r="95" spans="1:31" x14ac:dyDescent="0.25">
      <c r="O95" s="37"/>
      <c r="P95" s="37"/>
      <c r="Q95" s="122"/>
      <c r="R95" s="36"/>
      <c r="S95" s="36"/>
      <c r="T95" s="36"/>
      <c r="U95" s="36"/>
      <c r="V95" s="36"/>
      <c r="W95" s="36"/>
      <c r="X95" s="36"/>
      <c r="Y95" s="37"/>
      <c r="Z95" s="37"/>
      <c r="AA95" s="37"/>
      <c r="AB95" s="37"/>
      <c r="AC95" s="37"/>
      <c r="AD95" s="37"/>
      <c r="AE95" s="37"/>
    </row>
    <row r="96" spans="1:31" x14ac:dyDescent="0.25">
      <c r="O96" s="37"/>
      <c r="P96" s="37"/>
      <c r="Q96" s="122"/>
      <c r="R96" s="36"/>
      <c r="S96" s="36"/>
      <c r="T96" s="36"/>
      <c r="U96" s="36"/>
      <c r="V96" s="36"/>
      <c r="W96" s="36"/>
      <c r="X96" s="36"/>
      <c r="Y96" s="37"/>
      <c r="Z96" s="37"/>
      <c r="AA96" s="37"/>
      <c r="AB96" s="37"/>
      <c r="AC96" s="37"/>
      <c r="AD96" s="37"/>
      <c r="AE96" s="37"/>
    </row>
    <row r="97" spans="1:31" x14ac:dyDescent="0.25">
      <c r="O97" s="37"/>
      <c r="P97" s="37"/>
      <c r="Q97" s="122"/>
      <c r="R97" s="36"/>
      <c r="S97" s="36"/>
      <c r="T97" s="36"/>
      <c r="U97" s="36"/>
      <c r="V97" s="36"/>
      <c r="W97" s="36"/>
      <c r="X97" s="36"/>
      <c r="Y97" s="37"/>
      <c r="Z97" s="37"/>
      <c r="AA97" s="37"/>
      <c r="AB97" s="37"/>
      <c r="AC97" s="37"/>
      <c r="AD97" s="37"/>
      <c r="AE97" s="37"/>
    </row>
    <row r="98" spans="1:31" x14ac:dyDescent="0.25">
      <c r="O98" s="37"/>
      <c r="P98" s="37"/>
      <c r="Q98" s="122"/>
      <c r="R98" s="36"/>
      <c r="S98" s="36"/>
      <c r="T98" s="36"/>
      <c r="U98" s="36"/>
      <c r="V98" s="36"/>
      <c r="W98" s="36"/>
      <c r="X98" s="36"/>
      <c r="Y98" s="37"/>
      <c r="Z98" s="37"/>
      <c r="AA98" s="37"/>
      <c r="AB98" s="37"/>
      <c r="AC98" s="37"/>
      <c r="AD98" s="37"/>
      <c r="AE98" s="37"/>
    </row>
    <row r="99" spans="1:31" x14ac:dyDescent="0.25">
      <c r="O99" s="37"/>
      <c r="P99" s="37"/>
      <c r="Q99" s="122"/>
      <c r="R99" s="36"/>
      <c r="S99" s="36"/>
      <c r="T99" s="36"/>
      <c r="U99" s="36"/>
      <c r="V99" s="36"/>
      <c r="W99" s="36"/>
      <c r="X99" s="36"/>
      <c r="Y99" s="37"/>
      <c r="Z99" s="37"/>
      <c r="AA99" s="37"/>
      <c r="AB99" s="37"/>
      <c r="AC99" s="37"/>
      <c r="AD99" s="37"/>
      <c r="AE99" s="37"/>
    </row>
    <row r="100" spans="1:31" x14ac:dyDescent="0.25">
      <c r="O100" s="37"/>
      <c r="P100" s="37"/>
      <c r="Q100" s="122"/>
      <c r="R100" s="36"/>
      <c r="S100" s="36"/>
      <c r="T100" s="36"/>
      <c r="U100" s="36"/>
      <c r="V100" s="36"/>
      <c r="W100" s="36"/>
      <c r="X100" s="36"/>
      <c r="Y100" s="37"/>
      <c r="Z100" s="37"/>
      <c r="AA100" s="37"/>
      <c r="AB100" s="37"/>
      <c r="AC100" s="37"/>
      <c r="AD100" s="37"/>
      <c r="AE100" s="37"/>
    </row>
    <row r="101" spans="1:31" x14ac:dyDescent="0.25">
      <c r="O101" s="37"/>
      <c r="P101" s="37"/>
      <c r="Q101" s="122"/>
      <c r="R101" s="36"/>
      <c r="S101" s="36"/>
      <c r="T101" s="36"/>
      <c r="U101" s="36"/>
      <c r="V101" s="36"/>
      <c r="W101" s="36"/>
      <c r="X101" s="36"/>
      <c r="Y101" s="37"/>
      <c r="Z101" s="37"/>
      <c r="AA101" s="37"/>
      <c r="AB101" s="37"/>
      <c r="AC101" s="37"/>
      <c r="AD101" s="37"/>
      <c r="AE101" s="37"/>
    </row>
    <row r="102" spans="1:31" x14ac:dyDescent="0.25">
      <c r="O102" s="37"/>
      <c r="P102" s="37"/>
      <c r="Q102" s="122"/>
      <c r="R102" s="36"/>
      <c r="S102" s="36"/>
      <c r="T102" s="36"/>
      <c r="U102" s="36"/>
      <c r="V102" s="36"/>
      <c r="W102" s="36"/>
      <c r="X102" s="36"/>
      <c r="Y102" s="37"/>
      <c r="Z102" s="37"/>
      <c r="AA102" s="37"/>
      <c r="AB102" s="37"/>
      <c r="AC102" s="37"/>
      <c r="AD102" s="37"/>
      <c r="AE102" s="37"/>
    </row>
    <row r="103" spans="1:31" x14ac:dyDescent="0.25">
      <c r="O103" s="37"/>
      <c r="P103" s="37"/>
      <c r="Q103" s="122"/>
      <c r="R103" s="36"/>
      <c r="S103" s="36"/>
      <c r="T103" s="36"/>
      <c r="U103" s="36"/>
      <c r="V103" s="36"/>
      <c r="W103" s="36"/>
      <c r="X103" s="36"/>
      <c r="Y103" s="37"/>
      <c r="Z103" s="37"/>
      <c r="AA103" s="37"/>
      <c r="AB103" s="37"/>
      <c r="AC103" s="37"/>
      <c r="AD103" s="37"/>
      <c r="AE103" s="37"/>
    </row>
    <row r="104" spans="1:31" x14ac:dyDescent="0.25">
      <c r="O104" s="37"/>
      <c r="P104" s="37"/>
      <c r="Q104" s="122"/>
      <c r="R104" s="36"/>
      <c r="S104" s="36"/>
      <c r="T104" s="36"/>
      <c r="U104" s="36"/>
      <c r="V104" s="36"/>
      <c r="W104" s="36"/>
      <c r="X104" s="36"/>
      <c r="Y104" s="37"/>
      <c r="Z104" s="37"/>
      <c r="AA104" s="37"/>
      <c r="AB104" s="37"/>
      <c r="AC104" s="37"/>
      <c r="AD104" s="37"/>
      <c r="AE104" s="37"/>
    </row>
    <row r="105" spans="1:31" x14ac:dyDescent="0.25">
      <c r="O105" s="37"/>
      <c r="P105" s="37"/>
      <c r="Q105" s="122"/>
      <c r="R105" s="36"/>
      <c r="S105" s="36"/>
      <c r="T105" s="36"/>
      <c r="U105" s="36"/>
      <c r="V105" s="36"/>
      <c r="W105" s="36"/>
      <c r="X105" s="36"/>
      <c r="Y105" s="37"/>
      <c r="Z105" s="37"/>
      <c r="AA105" s="37"/>
      <c r="AB105" s="37"/>
      <c r="AC105" s="37"/>
      <c r="AD105" s="37"/>
      <c r="AE105" s="37"/>
    </row>
    <row r="106" spans="1:31" x14ac:dyDescent="0.25">
      <c r="O106" s="37"/>
      <c r="P106" s="37"/>
      <c r="Q106" s="122"/>
      <c r="R106" s="36"/>
      <c r="S106" s="36"/>
      <c r="T106" s="36"/>
      <c r="U106" s="36"/>
      <c r="V106" s="36"/>
      <c r="W106" s="36"/>
      <c r="X106" s="36"/>
      <c r="Y106" s="37"/>
      <c r="Z106" s="37"/>
      <c r="AA106" s="37"/>
      <c r="AB106" s="37"/>
      <c r="AC106" s="37"/>
      <c r="AD106" s="37"/>
      <c r="AE106" s="37"/>
    </row>
    <row r="107" spans="1:31" ht="15" customHeight="1" x14ac:dyDescent="0.25">
      <c r="A107" s="181" t="s">
        <v>91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37"/>
      <c r="P107" s="37"/>
      <c r="Q107" s="122"/>
      <c r="R107" s="36"/>
      <c r="S107" s="36"/>
      <c r="T107" s="36"/>
      <c r="U107" s="36"/>
      <c r="V107" s="36"/>
      <c r="W107" s="36"/>
      <c r="X107" s="36"/>
      <c r="Y107" s="37"/>
      <c r="Z107" s="37"/>
      <c r="AA107" s="37"/>
      <c r="AB107" s="37"/>
      <c r="AC107" s="37"/>
      <c r="AD107" s="37"/>
      <c r="AE107" s="37"/>
    </row>
    <row r="108" spans="1:31" ht="15" customHeight="1" x14ac:dyDescent="0.25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</row>
    <row r="109" spans="1:31" ht="15" customHeight="1" x14ac:dyDescent="0.25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</row>
    <row r="110" spans="1:31" ht="18.75" customHeight="1" x14ac:dyDescent="0.25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</row>
  </sheetData>
  <sheetProtection algorithmName="SHA-512" hashValue="jhptRCc7VAA1/UmgPtfiuXew1ROfWeUPtWhRdx1hEZDiggV+niDz+vXwIXEhYXkp7p0Ol86x+7hI2fKZps8l/w==" saltValue="+4uVTkTnfKIlp0HizL/Pfg==" spinCount="100000" sheet="1" objects="1" scenarios="1" selectLockedCells="1"/>
  <mergeCells count="39">
    <mergeCell ref="A41:N41"/>
    <mergeCell ref="A29:N29"/>
    <mergeCell ref="A107:N110"/>
    <mergeCell ref="B34:I34"/>
    <mergeCell ref="B45:I45"/>
    <mergeCell ref="B46:I46"/>
    <mergeCell ref="B47:I47"/>
    <mergeCell ref="B44:I44"/>
    <mergeCell ref="B38:I38"/>
    <mergeCell ref="B39:I39"/>
    <mergeCell ref="B32:I32"/>
    <mergeCell ref="B33:I33"/>
    <mergeCell ref="A35:N35"/>
    <mergeCell ref="G1:J1"/>
    <mergeCell ref="K1:N1"/>
    <mergeCell ref="A15:N15"/>
    <mergeCell ref="A16:N16"/>
    <mergeCell ref="A36:N36"/>
    <mergeCell ref="B24:I24"/>
    <mergeCell ref="B26:I26"/>
    <mergeCell ref="B27:I27"/>
    <mergeCell ref="B3:D3"/>
    <mergeCell ref="L6:N6"/>
    <mergeCell ref="L7:N7"/>
    <mergeCell ref="L8:N8"/>
    <mergeCell ref="B9:D9"/>
    <mergeCell ref="B4:D4"/>
    <mergeCell ref="I4:N4"/>
    <mergeCell ref="I5:N5"/>
    <mergeCell ref="I3:N3"/>
    <mergeCell ref="A21:N21"/>
    <mergeCell ref="A20:N20"/>
    <mergeCell ref="I11:N11"/>
    <mergeCell ref="B5:D5"/>
    <mergeCell ref="A19:N19"/>
    <mergeCell ref="B8:D8"/>
    <mergeCell ref="B10:D10"/>
    <mergeCell ref="I10:N10"/>
    <mergeCell ref="A18:N18"/>
  </mergeCells>
  <phoneticPr fontId="2" type="noConversion"/>
  <dataValidations disablePrompts="1" count="1">
    <dataValidation type="list" allowBlank="1" showInputMessage="1" showErrorMessage="1" sqref="A85" xr:uid="{00000000-0002-0000-0000-000000000000}">
      <formula1>"a136:a141"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62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A086AA1909E34CA1475B94BD4DEAD3" ma:contentTypeVersion="22" ma:contentTypeDescription="Create a new document." ma:contentTypeScope="" ma:versionID="5124c1992c0176c6b4bc3de0330d4e6f">
  <xsd:schema xmlns:xsd="http://www.w3.org/2001/XMLSchema" xmlns:xs="http://www.w3.org/2001/XMLSchema" xmlns:p="http://schemas.microsoft.com/office/2006/metadata/properties" xmlns:ns2="ee408450-601f-4381-bc57-2bb3d914458c" xmlns:ns3="7cfdfb44-0baf-4740-95f6-7b9703dc5441" targetNamespace="http://schemas.microsoft.com/office/2006/metadata/properties" ma:root="true" ma:fieldsID="a4b97b74f94a3de756ccaffb5468914b" ns2:_="" ns3:_="">
    <xsd:import namespace="ee408450-601f-4381-bc57-2bb3d914458c"/>
    <xsd:import namespace="7cfdfb44-0baf-4740-95f6-7b9703dc5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ShowOrde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08450-601f-4381-bc57-2bb3d9144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ShowOrder" ma:index="15" nillable="true" ma:displayName="Show Order" ma:format="Dropdown" ma:internalName="ShowOrder" ma:percentage="FALSE">
      <xsd:simpleType>
        <xsd:restriction base="dms:Number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dfb44-0baf-4740-95f6-7b9703dc5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33c5e5ce-f5b9-4beb-8d46-26103aa65d95}" ma:internalName="TaxCatchAll" ma:showField="CatchAllData" ma:web="7cfdfb44-0baf-4740-95f6-7b9703dc5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e408450-601f-4381-bc57-2bb3d914458c" xsi:nil="true"/>
    <ShowOrder xmlns="ee408450-601f-4381-bc57-2bb3d914458c" xsi:nil="true"/>
    <TaxCatchAll xmlns="7cfdfb44-0baf-4740-95f6-7b9703dc5441" xsi:nil="true"/>
    <lcf76f155ced4ddcb4097134ff3c332f xmlns="ee408450-601f-4381-bc57-2bb3d914458c">
      <Terms xmlns="http://schemas.microsoft.com/office/infopath/2007/PartnerControls"/>
    </lcf76f155ced4ddcb4097134ff3c332f>
    <_dlc_DocId xmlns="7cfdfb44-0baf-4740-95f6-7b9703dc5441">FXHQ-1508457389-1081140</_dlc_DocId>
    <_dlc_DocIdUrl xmlns="7cfdfb44-0baf-4740-95f6-7b9703dc5441">
      <Url>https://informaplc.sharepoint.com/teams/FanExpoHq/_layouts/15/DocIdRedir.aspx?ID=FXHQ-1508457389-1081140</Url>
      <Description>FXHQ-1508457389-1081140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D036A0-C023-4C79-87FC-4461856F0B9E}"/>
</file>

<file path=customXml/itemProps2.xml><?xml version="1.0" encoding="utf-8"?>
<ds:datastoreItem xmlns:ds="http://schemas.openxmlformats.org/officeDocument/2006/customXml" ds:itemID="{70B856F5-DB28-48F9-B42B-F3321700F002}">
  <ds:schemaRefs>
    <ds:schemaRef ds:uri="http://schemas.microsoft.com/office/infopath/2007/PartnerControls"/>
    <ds:schemaRef ds:uri="e04336d3-1158-4d3e-834e-1d60b3351ce7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f358d0bb-fc75-40f7-bcee-b8c1b0c2cf4d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EDAB9B4-EDAD-4A71-9A76-7CED17016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EXHIBITOR ORDER FORM</vt:lpstr>
      <vt:lpstr>NETSPEC</vt:lpstr>
      <vt:lpstr>NETTECH</vt:lpstr>
      <vt:lpstr>'EXHIBITOR ORDER FORM'!Print_Area</vt:lpstr>
    </vt:vector>
  </TitlesOfParts>
  <Manager/>
  <Company>AVW-TELAV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Paolo.DeBerardinis@encoreglobal.com</dc:creator>
  <cp:keywords/>
  <dc:description/>
  <cp:lastModifiedBy>Kasandra Breadner</cp:lastModifiedBy>
  <cp:revision/>
  <dcterms:created xsi:type="dcterms:W3CDTF">2007-02-05T22:05:48Z</dcterms:created>
  <dcterms:modified xsi:type="dcterms:W3CDTF">2025-03-14T19:15:16Z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  <property fmtid="{D5CDD505-2E9C-101B-9397-08002B2CF9AE}" pid="9" name="ContentTypeId">
    <vt:lpwstr>0x0101004AA086AA1909E34CA1475B94BD4DEAD3</vt:lpwstr>
  </property>
  <property fmtid="{D5CDD505-2E9C-101B-9397-08002B2CF9AE}" pid="10" name="_dlc_DocIdItemGuid">
    <vt:lpwstr>dc184776-96b4-4842-84ef-d5dc2558be6e</vt:lpwstr>
  </property>
</Properties>
</file>